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1'!$A$1:$AL$125</definedName>
  </definedNames>
  <calcPr fullCalcOnLoad="1"/>
</workbook>
</file>

<file path=xl/sharedStrings.xml><?xml version="1.0" encoding="utf-8"?>
<sst xmlns="http://schemas.openxmlformats.org/spreadsheetml/2006/main" count="346" uniqueCount="158">
  <si>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</si>
  <si>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</si>
  <si>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</si>
  <si>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</si>
  <si>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2021 год</t>
  </si>
  <si>
    <t>2020 год</t>
  </si>
  <si>
    <t>значение</t>
  </si>
  <si>
    <t>год достижения</t>
  </si>
  <si>
    <t xml:space="preserve">Показатель 2.  "Количество работников образования отрасли "Культура", повысивших  свою квалификацию"              </t>
  </si>
  <si>
    <t>Б</t>
  </si>
  <si>
    <t>П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</si>
  <si>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</si>
  <si>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</si>
  <si>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</si>
  <si>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1. "Доля  муниципальных   учреждений культуры,  находящихся внормативном состоянии"</t>
  </si>
  <si>
    <t xml:space="preserve">Показатель 2.   "Доля  муниципальных   учреждений культуры,  в которых приобретено новое оборудование"              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</si>
  <si>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</si>
  <si>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 xml:space="preserve">Показатель 1.    "Доля муниципальных     учреждений культуры, получивших финансовую  поддержку из областного бюджета  Тверской области "                  </t>
  </si>
  <si>
    <t>Показатель:  "Количество музыкальных инструментов, приобретённых за счёт средств местного бюджета"</t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</si>
  <si>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муниципального округа к средней заработной плате в  Тверской области"           </t>
    </r>
  </si>
  <si>
    <t>Подпрограмма 1. "Сохранение и развитие         культурного потенциала Пеновского муниципального округа"</t>
  </si>
  <si>
    <t xml:space="preserve">Показатель:  "Доля читателей библиотек в общей численности населения Пеновского муниципального округа"                  </t>
  </si>
  <si>
    <t>Мероприятие 4.001. «Содержание  МКУ «ЦБ отрасли «Культура» Пеновского муниципального округа»</t>
  </si>
  <si>
    <t xml:space="preserve">Задача 1.     "Обеспечение многообразия художественной, творческой  жизни   Пеновского муниципального округа"                   </t>
  </si>
  <si>
    <t>Показатель:  "Количество мероприятий, направленных на выявление и развитие молодых дарований Пеновского муниципльного округа"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</si>
  <si>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муниципального округа"  </t>
  </si>
  <si>
    <t xml:space="preserve">Показатель :  "Количество муниципальных общедоступных библиотек МО "Пеновский муниципальный округ", получивших поддержку из средств бюджета  муниципального образования "Пеновский муниципальный округ" на   комплектование библиотечных          фондов муниципальных библиотек"   </t>
  </si>
  <si>
    <t xml:space="preserve">Показатель: "Количество муниципальных учреждений культуры Пеновского муниципального,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</si>
  <si>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Задача 3.   "Укрепление и модернизация  материально-технической базы муниципальных   учреждений культуры Пеновского муниципального округа " </t>
  </si>
  <si>
    <t xml:space="preserve">Мероприятие  3.001    "Проведение  капитального ремонта зданий  и  помещений муниципальных  учреждений культуры Пеновского муниципального округа"  </t>
  </si>
  <si>
    <t>Показатель: "Количество проведенных мероприятий МБУК "Пеновский ЦКД"</t>
  </si>
  <si>
    <t xml:space="preserve">Показатель:  "Количество посетителей культурно-досуговых мероприятий» МБУК «Пеновский ЦКД»" </t>
  </si>
  <si>
    <t>Показатель:   «Проведение ремонтных работ в здании МКУ ДО «ДШИ».</t>
  </si>
  <si>
    <t xml:space="preserve"> Показатель:  "Количество учащихся в учреждении дополнительного образования детей в отрасли "Культура"  </t>
  </si>
  <si>
    <t>Мероприятие 1.001  "Оказание муниципальной услуги библиотечного   обслуживания населения   МКУК «Пеновская ЦБС»"</t>
  </si>
  <si>
    <t>Мероприятие 2.005 "Реализация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</si>
  <si>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</si>
  <si>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</si>
  <si>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</si>
  <si>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</si>
  <si>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</si>
  <si>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</si>
  <si>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</si>
  <si>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</si>
  <si>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</si>
  <si>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Мероприятие 2.002  "Погашение просроченной задолженности прошлых лет"</t>
  </si>
  <si>
    <t>Мероприятие 2.003 "Реализация мероприятий по обращениям, поступающим депутатам Законодательного Собрания Тверской области"</t>
  </si>
  <si>
    <t>Мероприятие 2.004 "Разработка проектной и рабочей документации по строительству районного дома культуры"</t>
  </si>
  <si>
    <t>Мероприятие 3.002  «Реализация мероприятий по обращениям, поступающим к депутатам Законодательного Собрания Тверской области»</t>
  </si>
  <si>
    <t>Мероприятие 3.003 "Погашение просроченной задолженности прошлых лет"</t>
  </si>
  <si>
    <t>Мероприятие   3.004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</si>
  <si>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>Мероприятие 4.002 "Погашение просроченной задолженности прошлых лет"</t>
  </si>
  <si>
    <t xml:space="preserve">Мероприятие  2.002  "Софинансирование расходов на повышение заработной платы работникам муниципальных учреждений культуры Тверской области"    </t>
  </si>
  <si>
    <t xml:space="preserve">Мероприятие 2.003 "Расходы на повышение  заработной  платы педагогическим    работникам муниципальных организаций дополнительного образования"            </t>
  </si>
  <si>
    <t>Мероприятие  2.004  "Расходы на повышение заработной платы педагогическим работника муниципальных организаций дополнительного образования"</t>
  </si>
  <si>
    <t>Мероприятие 2.007 "Поддержка отрасли культуры в части государственной поддержки лучших работников сельских учреждений культуры"</t>
  </si>
  <si>
    <t>Мероприятие  2.008  "Расходы на приобретение музыкальных инструментов за счёт средств местного бюджета"</t>
  </si>
  <si>
    <t xml:space="preserve">Мероприятие  3.002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</si>
  <si>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2023 год</t>
  </si>
  <si>
    <t>2024 год</t>
  </si>
  <si>
    <t>2025 год</t>
  </si>
  <si>
    <t>Мероприятие 1.004 "Проведение противопожарных и антитеррористических мероприятий"</t>
  </si>
  <si>
    <t>тыс. руб.</t>
  </si>
  <si>
    <t xml:space="preserve">Приложение </t>
  </si>
  <si>
    <t>к постановлению Администрации пеновского муниципального округа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</si>
  <si>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</si>
  <si>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</si>
  <si>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 xml:space="preserve">Задача 1.   "Сохранение и развитие   библиотечного дела"          </t>
  </si>
  <si>
    <t>Д</t>
  </si>
  <si>
    <t>Мероприятие 1.002  "Погашение просроченной задолженности прошлых лет"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</si>
  <si>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</si>
  <si>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</si>
  <si>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</si>
  <si>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</si>
  <si>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</si>
  <si>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</si>
  <si>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</si>
  <si>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</si>
  <si>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</si>
  <si>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</si>
  <si>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>Код вида расходов</t>
  </si>
  <si>
    <t xml:space="preserve">Показатель:   "Количество учреждений  культуры,    в которых проведен капитальный ремонт"                  </t>
  </si>
  <si>
    <t>L</t>
  </si>
  <si>
    <t>С</t>
  </si>
  <si>
    <t xml:space="preserve">2. Административные мероприятия              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</si>
  <si>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</si>
  <si>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Цель программы</t>
  </si>
  <si>
    <t>Задача подпрограммы</t>
  </si>
  <si>
    <t>Задача 2.  "Поддержка отрасли культуры"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</si>
  <si>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</si>
  <si>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</si>
  <si>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2022 год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</si>
  <si>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</si>
  <si>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Показатель: Количество домов культуры, отремонтированных за счёт реализации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</si>
  <si>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Задача 3. "Развитие дополнительного образования и подготовка педагогических кадров в отрасли "Культура".</t>
  </si>
  <si>
    <t xml:space="preserve">Мероприятие  2.001  "Расходы на повышение заработной платы работникам муниципальных учреждений культуры "    </t>
  </si>
  <si>
    <t xml:space="preserve">Мероприятие 2.005 "Поддержка отрасли культуры (в части комплектовании книжных фондов муниципальных общедоступных библиотек)"  </t>
  </si>
  <si>
    <t xml:space="preserve">Мероприятие 2.006  "Поддержка отрасли культуры (в части оказания государственной поддержки лучшим сельским  учреждениям культуры)"  </t>
  </si>
  <si>
    <t>Показатель: "Количество совещаний руководителей муниципальных учреждений культуры Пеновского муниципального округа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</si>
  <si>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</si>
  <si>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</t>
  </si>
  <si>
    <t>Показатель : «Количество обновлений официального сайта Администрации Пеновского муниципального округа в информационно-телекоммуникационной сети Интернет".</t>
  </si>
  <si>
    <t>Административное меропричтие 2.004 "Сопровождение и информационное наполнение официального сайта Администрации Пеновского муниципального округа в информационно-телекоммуникационной сети Интернет".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</si>
  <si>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области)"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</si>
  <si>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муниципального округа</t>
  </si>
  <si>
    <t>1.001.     Расходы по центральному аппарату исполнительных органов муниципальной власти Пеновского муниципального округа"</t>
  </si>
  <si>
    <t>Административное мероприятие 2.001  "Разработка проектов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</si>
  <si>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>Показатель:  "Количество  разработанных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</si>
  <si>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муниципального округа  "  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</si>
  <si>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</si>
  <si>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Пеновский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</si>
  <si>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</si>
  <si>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 Пеновская ЦБС»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</si>
  <si>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«Пеновская ЦБС»</t>
    </r>
  </si>
  <si>
    <t xml:space="preserve">Показатель:   "Количество проведенных МКУК «Пеновская ЦБС» массовых мероприятий (культурно-просветительские, методические и др.), в  том числе сельских филиалов"         </t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</si>
  <si>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</si>
  <si>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t xml:space="preserve">тыс. руб </t>
  </si>
  <si>
    <t>едениц</t>
  </si>
  <si>
    <t xml:space="preserve">единица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</si>
  <si>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</si>
  <si>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</si>
  <si>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</si>
  <si>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</si>
  <si>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</si>
  <si>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</si>
  <si>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</si>
  <si>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</si>
  <si>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</si>
  <si>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</si>
  <si>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</si>
  <si>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</si>
  <si>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</si>
  <si>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</si>
  <si>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 xml:space="preserve">Обеспечивающая подпрограмма 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</si>
  <si>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</si>
  <si>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</si>
  <si>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муниципальном округе"   </t>
    </r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</si>
  <si>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муниципального округа,   предоставляемых муниципальными  учреждениями   культуры "   </t>
    </r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</si>
  <si>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</si>
  <si>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</si>
  <si>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t>Приложение 1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</si>
  <si>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</si>
  <si>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</si>
  <si>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</si>
  <si>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</si>
  <si>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</si>
  <si>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</si>
  <si>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</si>
  <si>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</si>
  <si>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1.002  "Погашение просроченной задолженности прошлых лет"</t>
  </si>
  <si>
    <t>«Развитие отрасли "Культура»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</si>
  <si>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</si>
  <si>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ркруг.</t>
  </si>
  <si>
    <t>А</t>
  </si>
  <si>
    <t xml:space="preserve">Мероприятие 2.009  "Государственная поддержка отрасли культуры (в части оказания государственной поддержки лучшим сельским учреждениям культуры)"  </t>
  </si>
  <si>
    <t>Мероприятие 2.010 "Государственная поддержка отрасли культуры (в части оказания государственной поддержки лучшим работникам сельских учреждений культуры)"</t>
  </si>
  <si>
    <t>Мероприятие 2.006 "Строительство районного дома культуры"</t>
  </si>
  <si>
    <t>от 12.07.2021 г.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</si>
</sst>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8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vertical="center"/>
    </xf>
    <xf numFmtId="172" fontId="13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1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3" fillId="11" borderId="10" xfId="0" applyFont="1" applyFill="1" applyBorder="1" applyAlignment="1">
      <alignment horizontal="center"/>
    </xf>
    <xf numFmtId="172" fontId="13" fillId="11" borderId="10" xfId="0" applyNumberFormat="1" applyFont="1" applyFill="1" applyBorder="1" applyAlignment="1">
      <alignment horizontal="center"/>
    </xf>
    <xf numFmtId="0" fontId="13" fillId="11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/>
    </xf>
    <xf numFmtId="172" fontId="1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/>
    </xf>
    <xf numFmtId="172" fontId="17" fillId="15" borderId="10" xfId="0" applyNumberFormat="1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0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1" fillId="22" borderId="0" xfId="0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10" xfId="0" applyFill="1" applyBorder="1" applyAlignment="1">
      <alignment horizontal="center" vertical="top" wrapText="1"/>
    </xf>
    <xf numFmtId="172" fontId="11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172" fontId="14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72" fontId="20" fillId="22" borderId="10" xfId="0" applyNumberFormat="1" applyFont="1" applyFill="1" applyBorder="1" applyAlignment="1">
      <alignment horizontal="center" vertical="center"/>
    </xf>
    <xf numFmtId="0" fontId="17" fillId="22" borderId="10" xfId="0" applyNumberFormat="1" applyFont="1" applyFill="1" applyBorder="1" applyAlignment="1">
      <alignment horizontal="center" vertical="center"/>
    </xf>
    <xf numFmtId="172" fontId="2" fillId="22" borderId="10" xfId="0" applyNumberFormat="1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19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/>
    </xf>
    <xf numFmtId="172" fontId="27" fillId="24" borderId="10" xfId="0" applyNumberFormat="1" applyFont="1" applyFill="1" applyBorder="1" applyAlignment="1">
      <alignment horizontal="center" vertical="center"/>
    </xf>
    <xf numFmtId="172" fontId="13" fillId="24" borderId="10" xfId="0" applyNumberFormat="1" applyFont="1" applyFill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22" borderId="10" xfId="0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0"/>
  <sheetViews>
    <sheetView tabSelected="1" view="pageBreakPreview" zoomScale="75" zoomScaleSheetLayoutView="75" zoomScalePageLayoutView="0" workbookViewId="0" topLeftCell="A1">
      <selection activeCell="A11" sqref="A11:AL11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2" width="13.28125" style="90" bestFit="1" customWidth="1"/>
    <col min="33" max="33" width="9.28125" style="90" bestFit="1" customWidth="1"/>
    <col min="34" max="34" width="9.8515625" style="90" bestFit="1" customWidth="1"/>
    <col min="35" max="36" width="9.28125" style="90" bestFit="1" customWidth="1"/>
    <col min="37" max="37" width="10.7109375" style="0" bestFit="1" customWidth="1"/>
    <col min="38" max="38" width="9.8515625" style="0" customWidth="1"/>
  </cols>
  <sheetData>
    <row r="1" spans="1:38" ht="15.75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</row>
    <row r="2" spans="1:38" ht="15.7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</row>
    <row r="3" spans="1:38" ht="15.75">
      <c r="A3" s="147" t="s">
        <v>157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</row>
    <row r="4" spans="33:38" ht="15.75">
      <c r="AG4" s="91"/>
      <c r="AH4" s="92"/>
      <c r="AI4" s="91"/>
      <c r="AK4" s="85"/>
      <c r="AL4" s="86"/>
    </row>
    <row r="5" spans="1:38" ht="15.75">
      <c r="A5" s="146" t="s">
        <v>140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</row>
    <row r="6" spans="1:38" ht="15.75">
      <c r="A6" s="146" t="s">
        <v>109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</row>
    <row r="7" spans="1:38" ht="15.75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</row>
    <row r="8" ht="15.75">
      <c r="A8" s="3"/>
    </row>
    <row r="9" ht="15">
      <c r="A9" s="6"/>
    </row>
    <row r="10" spans="1:38" ht="15.75">
      <c r="A10" s="131" t="s">
        <v>110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</row>
    <row r="11" spans="1:38" ht="15.75">
      <c r="A11" s="131" t="s">
        <v>150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ht="15.75">
      <c r="A12" s="1"/>
    </row>
    <row r="13" spans="1:38" ht="15.75">
      <c r="A13" s="134" t="s">
        <v>111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93"/>
      <c r="AK13" s="2"/>
      <c r="AL13" s="2"/>
    </row>
    <row r="14" spans="1:39" ht="15.75">
      <c r="A14" s="1"/>
      <c r="AM14" s="2"/>
    </row>
    <row r="15" spans="1:38" ht="15.75">
      <c r="A15" s="133" t="s">
        <v>141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25"/>
      <c r="AC15" s="25"/>
      <c r="AD15" s="25"/>
      <c r="AE15" s="25"/>
      <c r="AF15" s="94"/>
      <c r="AG15" s="94"/>
      <c r="AH15" s="94"/>
      <c r="AI15" s="94"/>
      <c r="AJ15" s="94"/>
      <c r="AK15" s="25"/>
      <c r="AL15" s="25"/>
    </row>
    <row r="16" spans="1:38" ht="15.75" customHeight="1">
      <c r="A16" s="133" t="s">
        <v>151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25"/>
      <c r="AC16" s="25"/>
      <c r="AD16" s="25"/>
      <c r="AE16" s="25"/>
      <c r="AF16" s="94"/>
      <c r="AG16" s="94"/>
      <c r="AH16" s="94"/>
      <c r="AI16" s="94"/>
      <c r="AJ16" s="94"/>
      <c r="AK16" s="25"/>
      <c r="AL16" s="25"/>
    </row>
    <row r="17" spans="1:38" ht="15.75" customHeight="1">
      <c r="A17" s="133" t="s">
        <v>152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94"/>
      <c r="AK17" s="25"/>
      <c r="AL17" s="25"/>
    </row>
    <row r="18" spans="1:38" ht="15.75" customHeight="1">
      <c r="A18" s="133" t="s">
        <v>142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25"/>
      <c r="AC18" s="25"/>
      <c r="AD18" s="25"/>
      <c r="AE18" s="25"/>
      <c r="AF18" s="94"/>
      <c r="AG18" s="94"/>
      <c r="AH18" s="94"/>
      <c r="AI18" s="94"/>
      <c r="AJ18" s="94"/>
      <c r="AK18" s="25"/>
      <c r="AL18" s="25"/>
    </row>
    <row r="19" spans="1:38" ht="15.75" customHeight="1">
      <c r="A19" s="133" t="s">
        <v>143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25"/>
      <c r="AC19" s="25"/>
      <c r="AD19" s="25"/>
      <c r="AE19" s="25"/>
      <c r="AF19" s="94"/>
      <c r="AG19" s="94"/>
      <c r="AH19" s="94"/>
      <c r="AI19" s="94"/>
      <c r="AJ19" s="94"/>
      <c r="AK19" s="25"/>
      <c r="AL19" s="25"/>
    </row>
    <row r="20" spans="1:38" ht="15.75" customHeight="1">
      <c r="A20" s="133" t="s">
        <v>144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ht="33" customHeight="1"/>
    <row r="22" spans="1:38" ht="15">
      <c r="A22" s="148" t="s">
        <v>121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R22" s="151" t="s">
        <v>41</v>
      </c>
      <c r="S22" s="151"/>
      <c r="T22" s="151"/>
      <c r="U22" s="151"/>
      <c r="V22" s="151"/>
      <c r="W22" s="151"/>
      <c r="X22" s="151"/>
      <c r="Y22" s="151"/>
      <c r="Z22" s="151"/>
      <c r="AA22" s="151"/>
      <c r="AB22" s="132" t="s">
        <v>40</v>
      </c>
      <c r="AC22" s="132" t="s">
        <v>148</v>
      </c>
      <c r="AD22" s="132" t="s">
        <v>147</v>
      </c>
      <c r="AE22" s="132" t="s">
        <v>2</v>
      </c>
      <c r="AF22" s="145" t="s">
        <v>146</v>
      </c>
      <c r="AG22" s="145"/>
      <c r="AH22" s="145"/>
      <c r="AI22" s="145"/>
      <c r="AJ22" s="145"/>
      <c r="AK22" s="132" t="s">
        <v>145</v>
      </c>
      <c r="AL22" s="132"/>
    </row>
    <row r="23" spans="1:38" ht="15" customHeight="1">
      <c r="A23" s="132" t="s">
        <v>42</v>
      </c>
      <c r="B23" s="132"/>
      <c r="C23" s="132"/>
      <c r="D23" s="132" t="s">
        <v>43</v>
      </c>
      <c r="E23" s="132"/>
      <c r="F23" s="132" t="s">
        <v>44</v>
      </c>
      <c r="G23" s="132"/>
      <c r="H23" s="152" t="s">
        <v>122</v>
      </c>
      <c r="I23" s="152"/>
      <c r="J23" s="152"/>
      <c r="K23" s="152"/>
      <c r="L23" s="152"/>
      <c r="M23" s="152"/>
      <c r="N23" s="152"/>
      <c r="O23" s="136" t="s">
        <v>80</v>
      </c>
      <c r="P23" s="137"/>
      <c r="Q23" s="138"/>
      <c r="R23" s="132" t="s">
        <v>123</v>
      </c>
      <c r="S23" s="132"/>
      <c r="T23" s="132" t="s">
        <v>128</v>
      </c>
      <c r="U23" s="132" t="s">
        <v>86</v>
      </c>
      <c r="V23" s="132" t="s">
        <v>87</v>
      </c>
      <c r="W23" s="132" t="s">
        <v>0</v>
      </c>
      <c r="X23" s="132"/>
      <c r="Y23" s="132"/>
      <c r="Z23" s="132" t="s">
        <v>1</v>
      </c>
      <c r="AA23" s="132"/>
      <c r="AB23" s="132"/>
      <c r="AC23" s="132"/>
      <c r="AD23" s="132"/>
      <c r="AE23" s="132"/>
      <c r="AF23" s="145"/>
      <c r="AG23" s="145"/>
      <c r="AH23" s="145"/>
      <c r="AI23" s="145"/>
      <c r="AJ23" s="145"/>
      <c r="AK23" s="132"/>
      <c r="AL23" s="132"/>
    </row>
    <row r="24" spans="1:38" ht="15" customHeight="1">
      <c r="A24" s="132"/>
      <c r="B24" s="132"/>
      <c r="C24" s="132"/>
      <c r="D24" s="132"/>
      <c r="E24" s="132"/>
      <c r="F24" s="132"/>
      <c r="G24" s="132"/>
      <c r="H24" s="132" t="s">
        <v>123</v>
      </c>
      <c r="I24" s="132"/>
      <c r="J24" s="132" t="s">
        <v>124</v>
      </c>
      <c r="K24" s="132" t="s">
        <v>125</v>
      </c>
      <c r="L24" s="132" t="s">
        <v>126</v>
      </c>
      <c r="M24" s="132"/>
      <c r="N24" s="132" t="s">
        <v>127</v>
      </c>
      <c r="O24" s="139"/>
      <c r="P24" s="140"/>
      <c r="Q24" s="14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45"/>
      <c r="AG24" s="145"/>
      <c r="AH24" s="145"/>
      <c r="AI24" s="145"/>
      <c r="AJ24" s="145"/>
      <c r="AK24" s="132"/>
      <c r="AL24" s="132"/>
    </row>
    <row r="25" spans="1:38" ht="1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42"/>
      <c r="P25" s="143"/>
      <c r="Q25" s="144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45"/>
      <c r="AG25" s="145"/>
      <c r="AH25" s="145"/>
      <c r="AI25" s="145"/>
      <c r="AJ25" s="145"/>
      <c r="AK25" s="132"/>
      <c r="AL25" s="132"/>
    </row>
    <row r="26" spans="1:38" ht="27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5</v>
      </c>
      <c r="AF26" s="95" t="s">
        <v>4</v>
      </c>
      <c r="AG26" s="95" t="s">
        <v>91</v>
      </c>
      <c r="AH26" s="95" t="s">
        <v>58</v>
      </c>
      <c r="AI26" s="95" t="s">
        <v>59</v>
      </c>
      <c r="AJ26" s="95" t="s">
        <v>60</v>
      </c>
      <c r="AK26" s="7" t="s">
        <v>6</v>
      </c>
      <c r="AL26" s="7" t="s">
        <v>7</v>
      </c>
    </row>
    <row r="27" spans="1:38" ht="30.75" customHeight="1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42">
        <v>10</v>
      </c>
      <c r="K27" s="42">
        <v>11</v>
      </c>
      <c r="L27" s="42">
        <v>12</v>
      </c>
      <c r="M27" s="42">
        <v>13</v>
      </c>
      <c r="N27" s="42">
        <v>14</v>
      </c>
      <c r="O27" s="42">
        <v>15</v>
      </c>
      <c r="P27" s="42">
        <v>16</v>
      </c>
      <c r="Q27" s="42">
        <v>17</v>
      </c>
      <c r="R27" s="42">
        <v>18</v>
      </c>
      <c r="S27" s="42">
        <v>19</v>
      </c>
      <c r="T27" s="42">
        <v>20</v>
      </c>
      <c r="U27" s="42">
        <v>21</v>
      </c>
      <c r="V27" s="42">
        <v>22</v>
      </c>
      <c r="W27" s="42">
        <v>23</v>
      </c>
      <c r="X27" s="42">
        <v>24</v>
      </c>
      <c r="Y27" s="42">
        <v>25</v>
      </c>
      <c r="Z27" s="42">
        <v>26</v>
      </c>
      <c r="AA27" s="42">
        <v>27</v>
      </c>
      <c r="AB27" s="7">
        <v>28</v>
      </c>
      <c r="AC27" s="7">
        <v>29</v>
      </c>
      <c r="AD27" s="7">
        <v>30</v>
      </c>
      <c r="AE27" s="7">
        <v>34</v>
      </c>
      <c r="AF27" s="95">
        <v>32</v>
      </c>
      <c r="AG27" s="95">
        <v>33</v>
      </c>
      <c r="AH27" s="95">
        <v>34</v>
      </c>
      <c r="AI27" s="95">
        <v>35</v>
      </c>
      <c r="AJ27" s="95">
        <v>36</v>
      </c>
      <c r="AK27" s="7">
        <v>37</v>
      </c>
      <c r="AL27" s="7">
        <v>38</v>
      </c>
    </row>
    <row r="28" spans="1:40" ht="15" customHeight="1">
      <c r="A28" s="9">
        <v>3</v>
      </c>
      <c r="B28" s="9">
        <v>1</v>
      </c>
      <c r="C28" s="9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22" t="s">
        <v>3</v>
      </c>
      <c r="AC28" s="55" t="s">
        <v>62</v>
      </c>
      <c r="AD28" s="20"/>
      <c r="AE28" s="41">
        <f aca="true" t="shared" si="0" ref="AE28:AK28">SUM(AE34+AE74+AE113)</f>
        <v>28663.200000000004</v>
      </c>
      <c r="AF28" s="96">
        <f t="shared" si="0"/>
        <v>40714.90000000001</v>
      </c>
      <c r="AG28" s="96">
        <f t="shared" si="0"/>
        <v>28801.500000000004</v>
      </c>
      <c r="AH28" s="96">
        <f t="shared" si="0"/>
        <v>28436.900000000005</v>
      </c>
      <c r="AI28" s="96">
        <f t="shared" si="0"/>
        <v>28436.900000000005</v>
      </c>
      <c r="AJ28" s="96">
        <f t="shared" si="0"/>
        <v>28436.900000000005</v>
      </c>
      <c r="AK28" s="41">
        <f t="shared" si="0"/>
        <v>143955.90000000002</v>
      </c>
      <c r="AL28" s="21">
        <v>2025</v>
      </c>
      <c r="AN28" s="89"/>
    </row>
    <row r="29" spans="1:41" ht="15" customHeight="1">
      <c r="A29" s="9">
        <v>8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6" t="s">
        <v>139</v>
      </c>
      <c r="AC29" s="10" t="s">
        <v>76</v>
      </c>
      <c r="AD29" s="14" t="s">
        <v>76</v>
      </c>
      <c r="AE29" s="14" t="s">
        <v>76</v>
      </c>
      <c r="AF29" s="97" t="s">
        <v>76</v>
      </c>
      <c r="AG29" s="97" t="s">
        <v>76</v>
      </c>
      <c r="AH29" s="97" t="s">
        <v>76</v>
      </c>
      <c r="AI29" s="97" t="s">
        <v>76</v>
      </c>
      <c r="AJ29" s="97" t="s">
        <v>76</v>
      </c>
      <c r="AK29" s="14" t="s">
        <v>76</v>
      </c>
      <c r="AL29" s="14" t="s">
        <v>76</v>
      </c>
      <c r="AO29" s="71"/>
    </row>
    <row r="30" spans="1:38" ht="57.75" customHeight="1">
      <c r="A30" s="12">
        <v>8</v>
      </c>
      <c r="B30" s="12">
        <v>1</v>
      </c>
      <c r="C30" s="9">
        <v>3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6" t="s">
        <v>136</v>
      </c>
      <c r="AC30" s="9" t="s">
        <v>73</v>
      </c>
      <c r="AD30" s="9"/>
      <c r="AE30" s="87">
        <v>70</v>
      </c>
      <c r="AF30" s="98">
        <v>70</v>
      </c>
      <c r="AG30" s="98">
        <v>70</v>
      </c>
      <c r="AH30" s="98">
        <v>70</v>
      </c>
      <c r="AI30" s="98">
        <v>75</v>
      </c>
      <c r="AJ30" s="98">
        <v>75</v>
      </c>
      <c r="AK30" s="87">
        <v>75</v>
      </c>
      <c r="AL30" s="84">
        <v>2025</v>
      </c>
    </row>
    <row r="31" spans="1:39" ht="92.25" customHeight="1">
      <c r="A31" s="9">
        <v>8</v>
      </c>
      <c r="B31" s="9">
        <v>1</v>
      </c>
      <c r="C31" s="9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7" t="s">
        <v>137</v>
      </c>
      <c r="AC31" s="19" t="s">
        <v>74</v>
      </c>
      <c r="AD31" s="19"/>
      <c r="AE31" s="1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19">
        <v>3</v>
      </c>
      <c r="AL31" s="84">
        <v>2025</v>
      </c>
      <c r="AM31" s="135"/>
    </row>
    <row r="32" spans="1:39" ht="70.5" customHeight="1">
      <c r="A32" s="9">
        <v>8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3</v>
      </c>
      <c r="AB32" s="17" t="s">
        <v>115</v>
      </c>
      <c r="AC32" s="19" t="s">
        <v>73</v>
      </c>
      <c r="AD32" s="19"/>
      <c r="AE32" s="19">
        <v>88</v>
      </c>
      <c r="AF32" s="99">
        <v>100</v>
      </c>
      <c r="AG32" s="99">
        <v>100</v>
      </c>
      <c r="AH32" s="99">
        <v>100</v>
      </c>
      <c r="AI32" s="99">
        <v>100</v>
      </c>
      <c r="AJ32" s="99">
        <v>100</v>
      </c>
      <c r="AK32" s="19">
        <v>100</v>
      </c>
      <c r="AL32" s="84">
        <v>2025</v>
      </c>
      <c r="AM32" s="135"/>
    </row>
    <row r="33" spans="1:39" ht="100.5" customHeight="1">
      <c r="A33" s="9">
        <v>8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4</v>
      </c>
      <c r="AB33" s="17" t="s">
        <v>19</v>
      </c>
      <c r="AC33" s="10" t="s">
        <v>73</v>
      </c>
      <c r="AD33" s="15"/>
      <c r="AE33" s="15">
        <v>104</v>
      </c>
      <c r="AF33" s="100">
        <v>100</v>
      </c>
      <c r="AG33" s="100">
        <v>100</v>
      </c>
      <c r="AH33" s="100">
        <v>100</v>
      </c>
      <c r="AI33" s="100">
        <v>100</v>
      </c>
      <c r="AJ33" s="100">
        <v>100</v>
      </c>
      <c r="AK33" s="15">
        <v>100</v>
      </c>
      <c r="AL33" s="84">
        <v>2025</v>
      </c>
      <c r="AM33" s="13"/>
    </row>
    <row r="34" spans="1:38" ht="72" customHeight="1">
      <c r="A34" s="10">
        <v>8</v>
      </c>
      <c r="B34" s="10">
        <v>1</v>
      </c>
      <c r="C34" s="10">
        <v>3</v>
      </c>
      <c r="D34" s="10">
        <v>0</v>
      </c>
      <c r="E34" s="10">
        <v>8</v>
      </c>
      <c r="F34" s="10">
        <v>0</v>
      </c>
      <c r="G34" s="10">
        <v>1</v>
      </c>
      <c r="H34" s="10">
        <v>0</v>
      </c>
      <c r="I34" s="10">
        <v>2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46" t="s">
        <v>20</v>
      </c>
      <c r="AC34" s="56" t="s">
        <v>116</v>
      </c>
      <c r="AD34" s="47"/>
      <c r="AE34" s="48">
        <f>SUM(AE35+AE45+AE60+AE70)</f>
        <v>18031.8</v>
      </c>
      <c r="AF34" s="48">
        <f>SUM(AF45+AF35+AF60+AF70)</f>
        <v>29907.700000000004</v>
      </c>
      <c r="AG34" s="48">
        <f>SUM(AG35+AG45+AG60+AG70)</f>
        <v>18799.100000000002</v>
      </c>
      <c r="AH34" s="48">
        <f>SUM(AH35+AH45+AH60+AH70)</f>
        <v>18434.500000000004</v>
      </c>
      <c r="AI34" s="48">
        <f>SUM(AI35+AI45+AI60+AI70)</f>
        <v>18434.500000000004</v>
      </c>
      <c r="AJ34" s="48">
        <f>SUM(AJ35+AJ45+AJ60+AJ70)</f>
        <v>18434.500000000004</v>
      </c>
      <c r="AK34" s="48">
        <f>SUM(AK35+AK45+AK60+AK70)</f>
        <v>93139.1</v>
      </c>
      <c r="AL34" s="49">
        <v>2025</v>
      </c>
    </row>
    <row r="35" spans="1:38" ht="57.75" customHeight="1">
      <c r="A35" s="10">
        <v>8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24" t="s">
        <v>67</v>
      </c>
      <c r="AC35" s="50" t="s">
        <v>75</v>
      </c>
      <c r="AD35" s="51"/>
      <c r="AE35" s="52">
        <f aca="true" t="shared" si="1" ref="AE35:AK35">SUM(AE38+AE41+AE42+AE44)</f>
        <v>4618.6</v>
      </c>
      <c r="AF35" s="52">
        <f t="shared" si="1"/>
        <v>5168.2</v>
      </c>
      <c r="AG35" s="52">
        <f t="shared" si="1"/>
        <v>5035.8</v>
      </c>
      <c r="AH35" s="52">
        <f t="shared" si="1"/>
        <v>4971.2</v>
      </c>
      <c r="AI35" s="52">
        <f t="shared" si="1"/>
        <v>4971.2</v>
      </c>
      <c r="AJ35" s="52">
        <f t="shared" si="1"/>
        <v>4971.2</v>
      </c>
      <c r="AK35" s="52">
        <f t="shared" si="1"/>
        <v>25117.600000000002</v>
      </c>
      <c r="AL35" s="53">
        <v>2025</v>
      </c>
    </row>
    <row r="36" spans="1:38" ht="37.5" customHeight="1">
      <c r="A36" s="10">
        <v>8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1" t="s">
        <v>112</v>
      </c>
      <c r="AC36" s="10" t="s">
        <v>74</v>
      </c>
      <c r="AD36" s="8"/>
      <c r="AE36" s="14">
        <v>37841</v>
      </c>
      <c r="AF36" s="97">
        <v>59400</v>
      </c>
      <c r="AG36" s="97">
        <v>65340</v>
      </c>
      <c r="AH36" s="97">
        <v>71280</v>
      </c>
      <c r="AI36" s="97">
        <v>83160</v>
      </c>
      <c r="AJ36" s="97">
        <v>106920</v>
      </c>
      <c r="AK36" s="14">
        <v>386100</v>
      </c>
      <c r="AL36" s="84">
        <v>2025</v>
      </c>
    </row>
    <row r="37" spans="1:38" ht="55.5" customHeight="1">
      <c r="A37" s="10">
        <v>8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1" t="s">
        <v>113</v>
      </c>
      <c r="AC37" s="10" t="s">
        <v>74</v>
      </c>
      <c r="AD37" s="8"/>
      <c r="AE37" s="14">
        <v>500</v>
      </c>
      <c r="AF37" s="97">
        <v>500</v>
      </c>
      <c r="AG37" s="97">
        <v>500</v>
      </c>
      <c r="AH37" s="97">
        <v>550</v>
      </c>
      <c r="AI37" s="97">
        <v>550</v>
      </c>
      <c r="AJ37" s="97">
        <v>600</v>
      </c>
      <c r="AK37" s="14">
        <v>2700</v>
      </c>
      <c r="AL37" s="84">
        <v>2025</v>
      </c>
    </row>
    <row r="38" spans="1:38" ht="80.25" customHeight="1">
      <c r="A38" s="10">
        <v>8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63">
        <v>0</v>
      </c>
      <c r="I38" s="63">
        <v>2</v>
      </c>
      <c r="J38" s="63">
        <v>1</v>
      </c>
      <c r="K38" s="63">
        <v>0</v>
      </c>
      <c r="L38" s="63">
        <v>1</v>
      </c>
      <c r="M38" s="63">
        <v>2</v>
      </c>
      <c r="N38" s="63">
        <v>0</v>
      </c>
      <c r="O38" s="63">
        <v>0</v>
      </c>
      <c r="P38" s="63">
        <v>1</v>
      </c>
      <c r="Q38" s="63" t="s">
        <v>68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36" t="s">
        <v>34</v>
      </c>
      <c r="AC38" s="57" t="s">
        <v>75</v>
      </c>
      <c r="AD38" s="37"/>
      <c r="AE38" s="74">
        <v>4486.8</v>
      </c>
      <c r="AF38" s="102">
        <f>5046.2-3</f>
        <v>5043.2</v>
      </c>
      <c r="AG38" s="103">
        <v>4910.8</v>
      </c>
      <c r="AH38" s="103">
        <v>4846.2</v>
      </c>
      <c r="AI38" s="103">
        <v>4846.2</v>
      </c>
      <c r="AJ38" s="103">
        <v>4846.2</v>
      </c>
      <c r="AK38" s="38">
        <f>SUM(AF38:AJ38)</f>
        <v>24492.600000000002</v>
      </c>
      <c r="AL38" s="38">
        <v>2025</v>
      </c>
    </row>
    <row r="39" spans="1:40" ht="84" customHeight="1">
      <c r="A39" s="10">
        <v>8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10">
        <v>0</v>
      </c>
      <c r="I39" s="10">
        <v>2</v>
      </c>
      <c r="J39" s="10">
        <v>1</v>
      </c>
      <c r="K39" s="10">
        <v>0</v>
      </c>
      <c r="L39" s="10">
        <v>1</v>
      </c>
      <c r="M39" s="10">
        <v>2</v>
      </c>
      <c r="N39" s="10">
        <v>0</v>
      </c>
      <c r="O39" s="10">
        <v>0</v>
      </c>
      <c r="P39" s="10">
        <v>1</v>
      </c>
      <c r="Q39" s="10" t="s">
        <v>68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1" t="s">
        <v>114</v>
      </c>
      <c r="AC39" s="10" t="s">
        <v>74</v>
      </c>
      <c r="AD39" s="8"/>
      <c r="AE39" s="14">
        <v>400</v>
      </c>
      <c r="AF39" s="97">
        <v>400</v>
      </c>
      <c r="AG39" s="97">
        <v>405</v>
      </c>
      <c r="AH39" s="97">
        <v>410</v>
      </c>
      <c r="AI39" s="97">
        <v>415</v>
      </c>
      <c r="AJ39" s="97">
        <v>415</v>
      </c>
      <c r="AK39" s="14">
        <v>2045</v>
      </c>
      <c r="AL39" s="84">
        <v>2025</v>
      </c>
      <c r="AN39">
        <v>4728.1</v>
      </c>
    </row>
    <row r="40" spans="1:38" ht="56.25" customHeight="1">
      <c r="A40" s="10">
        <v>8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68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2</v>
      </c>
      <c r="AB40" s="11" t="s">
        <v>21</v>
      </c>
      <c r="AC40" s="10" t="s">
        <v>73</v>
      </c>
      <c r="AD40" s="8"/>
      <c r="AE40" s="14">
        <v>69.4</v>
      </c>
      <c r="AF40" s="97">
        <v>69.4</v>
      </c>
      <c r="AG40" s="97">
        <v>69.4</v>
      </c>
      <c r="AH40" s="97">
        <v>70</v>
      </c>
      <c r="AI40" s="97">
        <v>70</v>
      </c>
      <c r="AJ40" s="97">
        <v>70</v>
      </c>
      <c r="AK40" s="14">
        <v>70</v>
      </c>
      <c r="AL40" s="84">
        <v>2025</v>
      </c>
    </row>
    <row r="41" spans="1:38" ht="54" customHeight="1">
      <c r="A41" s="10">
        <v>8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4</v>
      </c>
      <c r="Q41" s="10" t="s">
        <v>68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2</v>
      </c>
      <c r="Z41" s="10">
        <v>0</v>
      </c>
      <c r="AA41" s="10">
        <v>0</v>
      </c>
      <c r="AB41" s="36" t="s">
        <v>69</v>
      </c>
      <c r="AC41" s="57" t="s">
        <v>75</v>
      </c>
      <c r="AD41" s="37"/>
      <c r="AE41" s="39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39">
        <f>SUM(AF41:AJ41)</f>
        <v>0</v>
      </c>
      <c r="AL41" s="38">
        <v>2025</v>
      </c>
    </row>
    <row r="42" spans="1:38" ht="73.5" customHeight="1">
      <c r="A42" s="10">
        <v>8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9</v>
      </c>
      <c r="P42" s="10">
        <v>2</v>
      </c>
      <c r="Q42" s="10" t="s">
        <v>10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3</v>
      </c>
      <c r="Z42" s="10">
        <v>0</v>
      </c>
      <c r="AA42" s="10">
        <v>0</v>
      </c>
      <c r="AB42" s="36" t="s">
        <v>90</v>
      </c>
      <c r="AC42" s="57" t="s">
        <v>75</v>
      </c>
      <c r="AD42" s="37"/>
      <c r="AE42" s="39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39">
        <f>SUM(AF42:AJ42)</f>
        <v>0</v>
      </c>
      <c r="AL42" s="38">
        <v>2025</v>
      </c>
    </row>
    <row r="43" spans="1:38" ht="98.25" customHeight="1">
      <c r="A43" s="10">
        <v>8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10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1</v>
      </c>
      <c r="AB43" s="43" t="s">
        <v>66</v>
      </c>
      <c r="AC43" s="59" t="s">
        <v>74</v>
      </c>
      <c r="AD43" s="44"/>
      <c r="AE43" s="45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45">
        <v>1</v>
      </c>
      <c r="AL43" s="84">
        <v>2025</v>
      </c>
    </row>
    <row r="44" spans="1:39" ht="68.25" customHeight="1">
      <c r="A44" s="10">
        <v>8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2</v>
      </c>
      <c r="N44" s="10">
        <v>0</v>
      </c>
      <c r="O44" s="10">
        <v>0</v>
      </c>
      <c r="P44" s="10">
        <v>1</v>
      </c>
      <c r="Q44" s="10" t="s">
        <v>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4</v>
      </c>
      <c r="Z44" s="10">
        <v>0</v>
      </c>
      <c r="AA44" s="10">
        <v>0</v>
      </c>
      <c r="AB44" s="36" t="s">
        <v>61</v>
      </c>
      <c r="AC44" s="57" t="s">
        <v>75</v>
      </c>
      <c r="AD44" s="44"/>
      <c r="AE44" s="74">
        <f>120+11.8</f>
        <v>131.8</v>
      </c>
      <c r="AF44" s="103">
        <v>125</v>
      </c>
      <c r="AG44" s="103">
        <v>125</v>
      </c>
      <c r="AH44" s="103">
        <v>125</v>
      </c>
      <c r="AI44" s="103">
        <v>125</v>
      </c>
      <c r="AJ44" s="103">
        <v>125</v>
      </c>
      <c r="AK44" s="39">
        <f>SUM(AF44:AJ44)</f>
        <v>625</v>
      </c>
      <c r="AL44" s="38">
        <v>2025</v>
      </c>
      <c r="AM44" s="60"/>
    </row>
    <row r="45" spans="1:39" ht="57" customHeight="1">
      <c r="A45" s="10">
        <v>8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10">
        <v>0</v>
      </c>
      <c r="I45" s="10">
        <v>2</v>
      </c>
      <c r="J45" s="10">
        <v>1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</v>
      </c>
      <c r="T45" s="10">
        <v>1</v>
      </c>
      <c r="U45" s="10">
        <v>0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27" t="s">
        <v>77</v>
      </c>
      <c r="AC45" s="58" t="s">
        <v>75</v>
      </c>
      <c r="AD45" s="61"/>
      <c r="AE45" s="129">
        <f aca="true" t="shared" si="2" ref="AE45:AK45">SUM(AE48+AE51+AE52+AE54+AE56)</f>
        <v>9321</v>
      </c>
      <c r="AF45" s="129">
        <f>SUM(AF48+AF51+AF52+AF54+AF56+AF58)</f>
        <v>20654.9</v>
      </c>
      <c r="AG45" s="129">
        <f t="shared" si="2"/>
        <v>9878.7</v>
      </c>
      <c r="AH45" s="129">
        <f t="shared" si="2"/>
        <v>9778.7</v>
      </c>
      <c r="AI45" s="129">
        <f t="shared" si="2"/>
        <v>9778.7</v>
      </c>
      <c r="AJ45" s="129">
        <f t="shared" si="2"/>
        <v>9778.7</v>
      </c>
      <c r="AK45" s="129">
        <f t="shared" si="2"/>
        <v>48998.5</v>
      </c>
      <c r="AL45" s="62">
        <v>2025</v>
      </c>
      <c r="AM45" s="60"/>
    </row>
    <row r="46" spans="1:38" ht="57" customHeight="1">
      <c r="A46" s="10">
        <v>8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1" t="s">
        <v>65</v>
      </c>
      <c r="AC46" s="10" t="s">
        <v>74</v>
      </c>
      <c r="AD46" s="8"/>
      <c r="AE46" s="14">
        <v>39</v>
      </c>
      <c r="AF46" s="97">
        <v>39</v>
      </c>
      <c r="AG46" s="97">
        <v>40</v>
      </c>
      <c r="AH46" s="97">
        <v>40</v>
      </c>
      <c r="AI46" s="97">
        <v>40</v>
      </c>
      <c r="AJ46" s="97">
        <v>40</v>
      </c>
      <c r="AK46" s="14">
        <v>40</v>
      </c>
      <c r="AL46" s="84">
        <v>2025</v>
      </c>
    </row>
    <row r="47" spans="1:38" ht="56.25" customHeight="1">
      <c r="A47" s="10">
        <v>8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1" t="s">
        <v>129</v>
      </c>
      <c r="AC47" s="10" t="s">
        <v>74</v>
      </c>
      <c r="AD47" s="8"/>
      <c r="AE47" s="14">
        <v>484</v>
      </c>
      <c r="AF47" s="97">
        <v>484</v>
      </c>
      <c r="AG47" s="97">
        <v>490</v>
      </c>
      <c r="AH47" s="97">
        <v>490</v>
      </c>
      <c r="AI47" s="105">
        <v>493</v>
      </c>
      <c r="AJ47" s="105">
        <v>496</v>
      </c>
      <c r="AK47" s="14">
        <v>496</v>
      </c>
      <c r="AL47" s="84">
        <v>2025</v>
      </c>
    </row>
    <row r="48" spans="1:38" ht="55.5" customHeight="1">
      <c r="A48" s="10">
        <v>8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2</v>
      </c>
      <c r="N48" s="10">
        <v>0</v>
      </c>
      <c r="O48" s="10">
        <v>0</v>
      </c>
      <c r="P48" s="10">
        <v>2</v>
      </c>
      <c r="Q48" s="10" t="s">
        <v>130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36" t="s">
        <v>134</v>
      </c>
      <c r="AC48" s="57" t="s">
        <v>75</v>
      </c>
      <c r="AD48" s="37"/>
      <c r="AE48" s="74">
        <v>9321</v>
      </c>
      <c r="AF48" s="103">
        <f>9683.7-191.3</f>
        <v>9492.400000000001</v>
      </c>
      <c r="AG48" s="103">
        <v>9878.7</v>
      </c>
      <c r="AH48" s="103">
        <v>9778.7</v>
      </c>
      <c r="AI48" s="103">
        <v>9778.7</v>
      </c>
      <c r="AJ48" s="103">
        <v>9778.7</v>
      </c>
      <c r="AK48" s="38">
        <f>SUM(AF48:AJ48)</f>
        <v>48707.2</v>
      </c>
      <c r="AL48" s="38">
        <v>2025</v>
      </c>
    </row>
    <row r="49" spans="1:38" ht="36.75" customHeight="1">
      <c r="A49" s="10">
        <v>8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10">
        <v>0</v>
      </c>
      <c r="I49" s="10">
        <v>2</v>
      </c>
      <c r="J49" s="10">
        <v>1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1" t="s">
        <v>30</v>
      </c>
      <c r="AC49" s="10" t="s">
        <v>74</v>
      </c>
      <c r="AD49" s="8"/>
      <c r="AE49" s="14">
        <v>1263</v>
      </c>
      <c r="AF49" s="97">
        <v>1265</v>
      </c>
      <c r="AG49" s="97">
        <v>1290</v>
      </c>
      <c r="AH49" s="97">
        <v>1395</v>
      </c>
      <c r="AI49" s="97">
        <v>1300</v>
      </c>
      <c r="AJ49" s="97">
        <v>1300</v>
      </c>
      <c r="AK49" s="14">
        <v>1300</v>
      </c>
      <c r="AL49" s="84">
        <v>2025</v>
      </c>
    </row>
    <row r="50" spans="1:38" ht="57.75" customHeight="1">
      <c r="A50" s="10">
        <v>8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2</v>
      </c>
      <c r="AB50" s="11" t="s">
        <v>31</v>
      </c>
      <c r="AC50" s="10" t="s">
        <v>74</v>
      </c>
      <c r="AD50" s="8"/>
      <c r="AE50" s="14">
        <v>22570</v>
      </c>
      <c r="AF50" s="97">
        <v>22578</v>
      </c>
      <c r="AG50" s="97">
        <v>22580</v>
      </c>
      <c r="AH50" s="97">
        <v>22580</v>
      </c>
      <c r="AI50" s="97">
        <v>22580</v>
      </c>
      <c r="AJ50" s="97">
        <v>22590</v>
      </c>
      <c r="AK50" s="14">
        <v>22590</v>
      </c>
      <c r="AL50" s="84">
        <v>2025</v>
      </c>
    </row>
    <row r="51" spans="1:38" ht="40.5" customHeight="1">
      <c r="A51" s="10">
        <v>8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2</v>
      </c>
      <c r="N51" s="10">
        <v>0</v>
      </c>
      <c r="O51" s="10">
        <v>0</v>
      </c>
      <c r="P51" s="10">
        <v>3</v>
      </c>
      <c r="Q51" s="10" t="s">
        <v>130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2</v>
      </c>
      <c r="Z51" s="10">
        <v>0</v>
      </c>
      <c r="AA51" s="10">
        <v>0</v>
      </c>
      <c r="AB51" s="36" t="s">
        <v>45</v>
      </c>
      <c r="AC51" s="57" t="s">
        <v>75</v>
      </c>
      <c r="AD51" s="37"/>
      <c r="AE51" s="39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39">
        <f>SUM(AF51:AJ51)</f>
        <v>0</v>
      </c>
      <c r="AL51" s="38">
        <v>2025</v>
      </c>
    </row>
    <row r="52" spans="1:38" ht="64.5" customHeight="1">
      <c r="A52" s="10">
        <v>8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1</v>
      </c>
      <c r="N52" s="10">
        <v>0</v>
      </c>
      <c r="O52" s="10">
        <v>9</v>
      </c>
      <c r="P52" s="10">
        <v>2</v>
      </c>
      <c r="Q52" s="10">
        <v>0</v>
      </c>
      <c r="R52" s="10">
        <v>2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3</v>
      </c>
      <c r="Z52" s="10">
        <v>0</v>
      </c>
      <c r="AA52" s="10">
        <v>0</v>
      </c>
      <c r="AB52" s="36" t="s">
        <v>46</v>
      </c>
      <c r="AC52" s="57" t="s">
        <v>75</v>
      </c>
      <c r="AD52" s="37"/>
      <c r="AE52" s="39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39">
        <f>SUM(AF52+AG52+AH52+AI52+AJ52)</f>
        <v>0</v>
      </c>
      <c r="AL52" s="38">
        <v>2025</v>
      </c>
    </row>
    <row r="53" spans="1:38" ht="91.5" customHeight="1">
      <c r="A53" s="10">
        <v>8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1</v>
      </c>
      <c r="N53" s="10">
        <v>0</v>
      </c>
      <c r="O53" s="10">
        <v>9</v>
      </c>
      <c r="P53" s="10">
        <v>2</v>
      </c>
      <c r="Q53" s="10">
        <v>0</v>
      </c>
      <c r="R53" s="10">
        <v>2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3</v>
      </c>
      <c r="Z53" s="10">
        <v>0</v>
      </c>
      <c r="AA53" s="10">
        <v>1</v>
      </c>
      <c r="AB53" s="43" t="s">
        <v>66</v>
      </c>
      <c r="AC53" s="59" t="s">
        <v>74</v>
      </c>
      <c r="AD53" s="44"/>
      <c r="AE53" s="45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45">
        <f>SUM(AF53+AG53+AH53+AI53)</f>
        <v>0</v>
      </c>
      <c r="AL53" s="72">
        <v>2025</v>
      </c>
    </row>
    <row r="54" spans="1:38" ht="68.25" customHeight="1">
      <c r="A54" s="10">
        <v>8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2</v>
      </c>
      <c r="P54" s="10">
        <v>7</v>
      </c>
      <c r="Q54" s="10" t="s">
        <v>138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4</v>
      </c>
      <c r="Z54" s="10">
        <v>0</v>
      </c>
      <c r="AA54" s="10">
        <v>0</v>
      </c>
      <c r="AB54" s="73" t="s">
        <v>47</v>
      </c>
      <c r="AC54" s="57" t="s">
        <v>75</v>
      </c>
      <c r="AD54" s="44"/>
      <c r="AE54" s="74">
        <v>0</v>
      </c>
      <c r="AF54" s="103">
        <v>191.3</v>
      </c>
      <c r="AG54" s="103">
        <v>0</v>
      </c>
      <c r="AH54" s="103">
        <v>0</v>
      </c>
      <c r="AI54" s="103">
        <v>0</v>
      </c>
      <c r="AJ54" s="103">
        <v>0</v>
      </c>
      <c r="AK54" s="39">
        <f>SUM(AF54+AG54+AH54+AI54+AJ54)</f>
        <v>191.3</v>
      </c>
      <c r="AL54" s="38">
        <v>2025</v>
      </c>
    </row>
    <row r="55" spans="1:38" ht="73.5" customHeight="1">
      <c r="A55" s="10">
        <v>8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2</v>
      </c>
      <c r="P55" s="10">
        <v>7</v>
      </c>
      <c r="Q55" s="10" t="s">
        <v>138</v>
      </c>
      <c r="R55" s="10">
        <v>0</v>
      </c>
      <c r="S55" s="10">
        <v>2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4</v>
      </c>
      <c r="Z55" s="10">
        <v>0</v>
      </c>
      <c r="AA55" s="10">
        <v>1</v>
      </c>
      <c r="AB55" s="43" t="s">
        <v>92</v>
      </c>
      <c r="AC55" s="59" t="s">
        <v>74</v>
      </c>
      <c r="AD55" s="44"/>
      <c r="AE55" s="45">
        <v>2</v>
      </c>
      <c r="AF55" s="104">
        <v>2</v>
      </c>
      <c r="AG55" s="104">
        <v>2</v>
      </c>
      <c r="AH55" s="104">
        <v>0</v>
      </c>
      <c r="AI55" s="104">
        <v>0</v>
      </c>
      <c r="AJ55" s="104">
        <v>0</v>
      </c>
      <c r="AK55" s="45">
        <v>2</v>
      </c>
      <c r="AL55" s="72">
        <v>2025</v>
      </c>
    </row>
    <row r="56" spans="1:38" ht="102" customHeight="1">
      <c r="A56" s="10">
        <v>8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 t="s">
        <v>12</v>
      </c>
      <c r="N56" s="10">
        <v>0</v>
      </c>
      <c r="O56" s="10">
        <v>4</v>
      </c>
      <c r="P56" s="10">
        <v>3</v>
      </c>
      <c r="Q56" s="10">
        <v>7</v>
      </c>
      <c r="R56" s="10">
        <v>0</v>
      </c>
      <c r="S56" s="10">
        <v>2</v>
      </c>
      <c r="T56" s="10">
        <v>1</v>
      </c>
      <c r="U56" s="10">
        <v>0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73" t="s">
        <v>35</v>
      </c>
      <c r="AC56" s="57" t="s">
        <v>75</v>
      </c>
      <c r="AD56" s="44"/>
      <c r="AE56" s="72">
        <v>0</v>
      </c>
      <c r="AF56" s="103">
        <v>100</v>
      </c>
      <c r="AG56" s="103">
        <v>0</v>
      </c>
      <c r="AH56" s="103">
        <v>0</v>
      </c>
      <c r="AI56" s="103">
        <v>0</v>
      </c>
      <c r="AJ56" s="103">
        <v>0</v>
      </c>
      <c r="AK56" s="39">
        <f>SUM(AF56+AG56+AH56+AI56+AJ56)</f>
        <v>100</v>
      </c>
      <c r="AL56" s="72">
        <v>2025</v>
      </c>
    </row>
    <row r="57" spans="1:38" ht="96" customHeight="1">
      <c r="A57" s="10">
        <v>8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 t="s">
        <v>12</v>
      </c>
      <c r="N57" s="10">
        <v>0</v>
      </c>
      <c r="O57" s="10">
        <v>4</v>
      </c>
      <c r="P57" s="10">
        <v>3</v>
      </c>
      <c r="Q57" s="10">
        <v>7</v>
      </c>
      <c r="R57" s="10">
        <v>0</v>
      </c>
      <c r="S57" s="10">
        <v>2</v>
      </c>
      <c r="T57" s="10">
        <v>1</v>
      </c>
      <c r="U57" s="10">
        <v>0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3" t="s">
        <v>93</v>
      </c>
      <c r="AC57" s="59" t="s">
        <v>74</v>
      </c>
      <c r="AD57" s="44"/>
      <c r="AE57" s="45">
        <v>0</v>
      </c>
      <c r="AF57" s="104">
        <v>1</v>
      </c>
      <c r="AG57" s="104">
        <v>0</v>
      </c>
      <c r="AH57" s="104">
        <v>0</v>
      </c>
      <c r="AI57" s="104">
        <v>0</v>
      </c>
      <c r="AJ57" s="104">
        <v>0</v>
      </c>
      <c r="AK57" s="45">
        <v>1</v>
      </c>
      <c r="AL57" s="72">
        <v>2025</v>
      </c>
    </row>
    <row r="58" spans="1:38" ht="68.25" customHeight="1">
      <c r="A58" s="10">
        <v>8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8</v>
      </c>
      <c r="Q58" s="10" t="s">
        <v>138</v>
      </c>
      <c r="R58" s="10">
        <v>0</v>
      </c>
      <c r="S58" s="10">
        <v>2</v>
      </c>
      <c r="T58" s="10">
        <v>1</v>
      </c>
      <c r="U58" s="10">
        <v>0</v>
      </c>
      <c r="V58" s="10">
        <v>2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73" t="s">
        <v>156</v>
      </c>
      <c r="AC58" s="57" t="s">
        <v>75</v>
      </c>
      <c r="AD58" s="44"/>
      <c r="AE58" s="74">
        <v>0</v>
      </c>
      <c r="AF58" s="103">
        <v>10871.2</v>
      </c>
      <c r="AG58" s="103">
        <v>0</v>
      </c>
      <c r="AH58" s="103">
        <v>0</v>
      </c>
      <c r="AI58" s="103">
        <v>0</v>
      </c>
      <c r="AJ58" s="103">
        <v>0</v>
      </c>
      <c r="AK58" s="39">
        <f>SUM(AF58+AG58+AH58+AI58+AJ58)</f>
        <v>10871.2</v>
      </c>
      <c r="AL58" s="38">
        <v>2025</v>
      </c>
    </row>
    <row r="59" spans="1:38" ht="73.5" customHeight="1">
      <c r="A59" s="10">
        <v>8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8</v>
      </c>
      <c r="Q59" s="10" t="s">
        <v>138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3" t="s">
        <v>92</v>
      </c>
      <c r="AC59" s="59" t="s">
        <v>74</v>
      </c>
      <c r="AD59" s="44"/>
      <c r="AE59" s="45">
        <v>2</v>
      </c>
      <c r="AF59" s="104">
        <v>2</v>
      </c>
      <c r="AG59" s="104">
        <v>2</v>
      </c>
      <c r="AH59" s="104">
        <v>0</v>
      </c>
      <c r="AI59" s="104">
        <v>0</v>
      </c>
      <c r="AJ59" s="104">
        <v>0</v>
      </c>
      <c r="AK59" s="45">
        <v>2</v>
      </c>
      <c r="AL59" s="72">
        <v>2025</v>
      </c>
    </row>
    <row r="60" spans="1:38" ht="66" customHeight="1">
      <c r="A60" s="10">
        <v>8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63">
        <v>0</v>
      </c>
      <c r="I60" s="63">
        <v>2</v>
      </c>
      <c r="J60" s="63">
        <v>1</v>
      </c>
      <c r="K60" s="63">
        <v>0</v>
      </c>
      <c r="L60" s="63">
        <v>3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4" t="s">
        <v>94</v>
      </c>
      <c r="AC60" s="50" t="s">
        <v>75</v>
      </c>
      <c r="AD60" s="54"/>
      <c r="AE60" s="52">
        <f aca="true" t="shared" si="3" ref="AE60:AK60">SUM(AE63+AE65+AE67+AE68)</f>
        <v>3053.4</v>
      </c>
      <c r="AF60" s="52">
        <f t="shared" si="3"/>
        <v>3025.2</v>
      </c>
      <c r="AG60" s="52">
        <f t="shared" si="3"/>
        <v>2825.2</v>
      </c>
      <c r="AH60" s="52">
        <f t="shared" si="3"/>
        <v>2625.2</v>
      </c>
      <c r="AI60" s="52">
        <f t="shared" si="3"/>
        <v>2625.2</v>
      </c>
      <c r="AJ60" s="52">
        <f t="shared" si="3"/>
        <v>2625.2</v>
      </c>
      <c r="AK60" s="52">
        <f t="shared" si="3"/>
        <v>13726</v>
      </c>
      <c r="AL60" s="53">
        <v>2025</v>
      </c>
    </row>
    <row r="61" spans="1:38" ht="53.25" customHeight="1">
      <c r="A61" s="10">
        <v>8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72</v>
      </c>
      <c r="AC61" s="10" t="s">
        <v>73</v>
      </c>
      <c r="AD61" s="8"/>
      <c r="AE61" s="23">
        <v>15.93</v>
      </c>
      <c r="AF61" s="105">
        <v>17.45</v>
      </c>
      <c r="AG61" s="105">
        <v>18.36</v>
      </c>
      <c r="AH61" s="105">
        <v>19.42</v>
      </c>
      <c r="AI61" s="105">
        <v>20.63</v>
      </c>
      <c r="AJ61" s="105">
        <v>22.9</v>
      </c>
      <c r="AK61" s="23">
        <v>22.9</v>
      </c>
      <c r="AL61" s="84">
        <v>2025</v>
      </c>
    </row>
    <row r="62" spans="1:38" ht="45" customHeight="1">
      <c r="A62" s="10">
        <v>8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8</v>
      </c>
      <c r="AC62" s="10" t="s">
        <v>74</v>
      </c>
      <c r="AD62" s="8"/>
      <c r="AE62" s="14">
        <v>2</v>
      </c>
      <c r="AF62" s="97">
        <v>2</v>
      </c>
      <c r="AG62" s="97">
        <v>2</v>
      </c>
      <c r="AH62" s="97">
        <v>2</v>
      </c>
      <c r="AI62" s="97">
        <v>2</v>
      </c>
      <c r="AJ62" s="97">
        <v>2</v>
      </c>
      <c r="AK62" s="14">
        <v>10</v>
      </c>
      <c r="AL62" s="84">
        <v>2025</v>
      </c>
    </row>
    <row r="63" spans="1:38" ht="51.75" customHeight="1">
      <c r="A63" s="10">
        <v>8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63">
        <v>0</v>
      </c>
      <c r="I63" s="63">
        <v>2</v>
      </c>
      <c r="J63" s="63">
        <v>1</v>
      </c>
      <c r="K63" s="63">
        <v>0</v>
      </c>
      <c r="L63" s="63">
        <v>3</v>
      </c>
      <c r="M63" s="63">
        <v>2</v>
      </c>
      <c r="N63" s="63">
        <v>0</v>
      </c>
      <c r="O63" s="63">
        <v>0</v>
      </c>
      <c r="P63" s="63">
        <v>3</v>
      </c>
      <c r="Q63" s="63" t="s">
        <v>68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36" t="s">
        <v>135</v>
      </c>
      <c r="AC63" s="57" t="s">
        <v>75</v>
      </c>
      <c r="AD63" s="37"/>
      <c r="AE63" s="79">
        <v>2963.4</v>
      </c>
      <c r="AF63" s="102">
        <v>2953.2</v>
      </c>
      <c r="AG63" s="103">
        <v>2753.2</v>
      </c>
      <c r="AH63" s="102">
        <v>2553.2</v>
      </c>
      <c r="AI63" s="102">
        <v>2553.2</v>
      </c>
      <c r="AJ63" s="102">
        <v>2553.2</v>
      </c>
      <c r="AK63" s="38">
        <f>SUM(AF63:AJ63)</f>
        <v>13366</v>
      </c>
      <c r="AL63" s="38">
        <v>2025</v>
      </c>
    </row>
    <row r="64" spans="1:38" ht="64.5" customHeight="1">
      <c r="A64" s="10">
        <v>8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68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33</v>
      </c>
      <c r="AC64" s="10" t="s">
        <v>74</v>
      </c>
      <c r="AD64" s="8"/>
      <c r="AE64" s="14">
        <v>110</v>
      </c>
      <c r="AF64" s="97">
        <v>115</v>
      </c>
      <c r="AG64" s="97">
        <v>121</v>
      </c>
      <c r="AH64" s="97">
        <v>128</v>
      </c>
      <c r="AI64" s="97">
        <v>136</v>
      </c>
      <c r="AJ64" s="97">
        <v>145</v>
      </c>
      <c r="AK64" s="14">
        <v>145</v>
      </c>
      <c r="AL64" s="84">
        <v>2025</v>
      </c>
    </row>
    <row r="65" spans="1:38" ht="74.25" customHeight="1">
      <c r="A65" s="10">
        <v>8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1</v>
      </c>
      <c r="N65" s="10">
        <v>0</v>
      </c>
      <c r="O65" s="10">
        <v>9</v>
      </c>
      <c r="P65" s="10">
        <v>2</v>
      </c>
      <c r="Q65" s="10" t="s">
        <v>10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2</v>
      </c>
      <c r="Z65" s="10">
        <v>0</v>
      </c>
      <c r="AA65" s="10">
        <v>0</v>
      </c>
      <c r="AB65" s="36" t="s">
        <v>48</v>
      </c>
      <c r="AC65" s="57" t="s">
        <v>75</v>
      </c>
      <c r="AD65" s="37"/>
      <c r="AE65" s="39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39">
        <f>SUM(AF65:AJ65)</f>
        <v>0</v>
      </c>
      <c r="AL65" s="38">
        <v>2025</v>
      </c>
    </row>
    <row r="66" spans="1:38" ht="40.5" customHeight="1">
      <c r="A66" s="10">
        <v>8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1</v>
      </c>
      <c r="N66" s="10">
        <v>0</v>
      </c>
      <c r="O66" s="10">
        <v>9</v>
      </c>
      <c r="P66" s="10">
        <v>2</v>
      </c>
      <c r="Q66" s="10" t="s">
        <v>10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1</v>
      </c>
      <c r="AB66" s="11" t="s">
        <v>32</v>
      </c>
      <c r="AC66" s="10" t="s">
        <v>74</v>
      </c>
      <c r="AD66" s="8"/>
      <c r="AE66" s="14">
        <v>0</v>
      </c>
      <c r="AF66" s="97">
        <v>0</v>
      </c>
      <c r="AG66" s="97">
        <v>1</v>
      </c>
      <c r="AH66" s="97">
        <v>0</v>
      </c>
      <c r="AI66" s="97">
        <v>0</v>
      </c>
      <c r="AJ66" s="97">
        <v>0</v>
      </c>
      <c r="AK66" s="14">
        <v>1</v>
      </c>
      <c r="AL66" s="84">
        <v>2025</v>
      </c>
    </row>
    <row r="67" spans="1:38" ht="46.5" customHeight="1">
      <c r="A67" s="10">
        <v>8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68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3</v>
      </c>
      <c r="Z67" s="10">
        <v>0</v>
      </c>
      <c r="AA67" s="10">
        <v>0</v>
      </c>
      <c r="AB67" s="36" t="s">
        <v>49</v>
      </c>
      <c r="AC67" s="57" t="s">
        <v>75</v>
      </c>
      <c r="AD67" s="37"/>
      <c r="AE67" s="39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39">
        <f>SUM(AF67:AJ67)</f>
        <v>0</v>
      </c>
      <c r="AL67" s="38">
        <v>2025</v>
      </c>
    </row>
    <row r="68" spans="1:38" ht="99" customHeight="1">
      <c r="A68" s="10">
        <v>8</v>
      </c>
      <c r="B68" s="10">
        <v>1</v>
      </c>
      <c r="C68" s="10">
        <v>3</v>
      </c>
      <c r="D68" s="10">
        <v>1</v>
      </c>
      <c r="E68" s="10">
        <v>0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5</v>
      </c>
      <c r="P68" s="10">
        <v>6</v>
      </c>
      <c r="Q68" s="10">
        <v>0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4</v>
      </c>
      <c r="Z68" s="10">
        <v>0</v>
      </c>
      <c r="AA68" s="10">
        <v>0</v>
      </c>
      <c r="AB68" s="64" t="s">
        <v>50</v>
      </c>
      <c r="AC68" s="57" t="s">
        <v>75</v>
      </c>
      <c r="AD68" s="37"/>
      <c r="AE68" s="39">
        <v>90</v>
      </c>
      <c r="AF68" s="103">
        <v>72</v>
      </c>
      <c r="AG68" s="103">
        <v>72</v>
      </c>
      <c r="AH68" s="103">
        <v>72</v>
      </c>
      <c r="AI68" s="103">
        <v>72</v>
      </c>
      <c r="AJ68" s="103">
        <v>72</v>
      </c>
      <c r="AK68" s="39">
        <f>SUM(AF68:AJ68)</f>
        <v>360</v>
      </c>
      <c r="AL68" s="38">
        <v>2025</v>
      </c>
    </row>
    <row r="69" spans="1:38" ht="84" customHeight="1">
      <c r="A69" s="10">
        <v>8</v>
      </c>
      <c r="B69" s="10">
        <v>1</v>
      </c>
      <c r="C69" s="10">
        <v>3</v>
      </c>
      <c r="D69" s="10">
        <v>1</v>
      </c>
      <c r="E69" s="10">
        <v>0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5</v>
      </c>
      <c r="P69" s="10">
        <v>6</v>
      </c>
      <c r="Q69" s="10">
        <v>0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4</v>
      </c>
      <c r="Z69" s="10">
        <v>0</v>
      </c>
      <c r="AA69" s="10">
        <v>1</v>
      </c>
      <c r="AB69" s="43" t="s">
        <v>131</v>
      </c>
      <c r="AC69" s="59" t="s">
        <v>74</v>
      </c>
      <c r="AD69" s="44"/>
      <c r="AE69" s="45">
        <v>4</v>
      </c>
      <c r="AF69" s="104">
        <v>4</v>
      </c>
      <c r="AG69" s="104">
        <v>4</v>
      </c>
      <c r="AH69" s="104">
        <v>4</v>
      </c>
      <c r="AI69" s="104">
        <v>4</v>
      </c>
      <c r="AJ69" s="104">
        <v>4</v>
      </c>
      <c r="AK69" s="45">
        <v>4</v>
      </c>
      <c r="AL69" s="84">
        <v>2025</v>
      </c>
    </row>
    <row r="70" spans="1:38" ht="63.75" customHeight="1">
      <c r="A70" s="10">
        <v>8</v>
      </c>
      <c r="B70" s="10">
        <v>1</v>
      </c>
      <c r="C70" s="10">
        <v>3</v>
      </c>
      <c r="D70" s="10">
        <v>0</v>
      </c>
      <c r="E70" s="10">
        <v>8</v>
      </c>
      <c r="F70" s="10">
        <v>0</v>
      </c>
      <c r="G70" s="10">
        <v>4</v>
      </c>
      <c r="H70" s="10">
        <v>0</v>
      </c>
      <c r="I70" s="10">
        <v>2</v>
      </c>
      <c r="J70" s="10">
        <v>1</v>
      </c>
      <c r="K70" s="10">
        <v>0</v>
      </c>
      <c r="L70" s="10">
        <v>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</v>
      </c>
      <c r="T70" s="10">
        <v>1</v>
      </c>
      <c r="U70" s="10">
        <v>0</v>
      </c>
      <c r="V70" s="10">
        <v>4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24" t="s">
        <v>132</v>
      </c>
      <c r="AC70" s="50" t="s">
        <v>75</v>
      </c>
      <c r="AD70" s="54"/>
      <c r="AE70" s="128">
        <f aca="true" t="shared" si="4" ref="AE70:AK70">SUM(AE72+AE73)</f>
        <v>1038.8</v>
      </c>
      <c r="AF70" s="128">
        <f t="shared" si="4"/>
        <v>1059.4</v>
      </c>
      <c r="AG70" s="128">
        <f t="shared" si="4"/>
        <v>1059.4</v>
      </c>
      <c r="AH70" s="128">
        <f t="shared" si="4"/>
        <v>1059.4</v>
      </c>
      <c r="AI70" s="128">
        <f t="shared" si="4"/>
        <v>1059.4</v>
      </c>
      <c r="AJ70" s="128">
        <f t="shared" si="4"/>
        <v>1059.4</v>
      </c>
      <c r="AK70" s="128">
        <f t="shared" si="4"/>
        <v>5297</v>
      </c>
      <c r="AL70" s="53">
        <v>2025</v>
      </c>
    </row>
    <row r="71" spans="1:38" ht="87.75" customHeight="1">
      <c r="A71" s="10">
        <v>8</v>
      </c>
      <c r="B71" s="10">
        <v>1</v>
      </c>
      <c r="C71" s="10">
        <v>3</v>
      </c>
      <c r="D71" s="10">
        <v>0</v>
      </c>
      <c r="E71" s="10">
        <v>8</v>
      </c>
      <c r="F71" s="10">
        <v>0</v>
      </c>
      <c r="G71" s="10">
        <v>4</v>
      </c>
      <c r="H71" s="10">
        <v>0</v>
      </c>
      <c r="I71" s="10">
        <v>2</v>
      </c>
      <c r="J71" s="10">
        <v>1</v>
      </c>
      <c r="K71" s="10">
        <v>0</v>
      </c>
      <c r="L71" s="10">
        <v>4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2</v>
      </c>
      <c r="T71" s="10">
        <v>1</v>
      </c>
      <c r="U71" s="10">
        <v>0</v>
      </c>
      <c r="V71" s="10">
        <v>4</v>
      </c>
      <c r="W71" s="10">
        <v>0</v>
      </c>
      <c r="X71" s="10">
        <v>0</v>
      </c>
      <c r="Y71" s="10">
        <v>0</v>
      </c>
      <c r="Z71" s="10">
        <v>0</v>
      </c>
      <c r="AA71" s="10">
        <v>1</v>
      </c>
      <c r="AB71" s="11" t="s">
        <v>11</v>
      </c>
      <c r="AC71" s="10" t="s">
        <v>74</v>
      </c>
      <c r="AD71" s="8"/>
      <c r="AE71" s="14">
        <v>4</v>
      </c>
      <c r="AF71" s="97">
        <v>4</v>
      </c>
      <c r="AG71" s="97">
        <v>4</v>
      </c>
      <c r="AH71" s="97">
        <v>4</v>
      </c>
      <c r="AI71" s="97">
        <v>4</v>
      </c>
      <c r="AJ71" s="97">
        <v>4</v>
      </c>
      <c r="AK71" s="14">
        <v>4</v>
      </c>
      <c r="AL71" s="84">
        <v>2025</v>
      </c>
    </row>
    <row r="72" spans="1:38" ht="60.75" customHeight="1">
      <c r="A72" s="10">
        <v>8</v>
      </c>
      <c r="B72" s="10">
        <v>1</v>
      </c>
      <c r="C72" s="10">
        <v>3</v>
      </c>
      <c r="D72" s="10">
        <v>0</v>
      </c>
      <c r="E72" s="10">
        <v>8</v>
      </c>
      <c r="F72" s="10">
        <v>0</v>
      </c>
      <c r="G72" s="10">
        <v>4</v>
      </c>
      <c r="H72" s="63">
        <v>0</v>
      </c>
      <c r="I72" s="63">
        <v>2</v>
      </c>
      <c r="J72" s="63">
        <v>1</v>
      </c>
      <c r="K72" s="63">
        <v>0</v>
      </c>
      <c r="L72" s="63">
        <v>4</v>
      </c>
      <c r="M72" s="63">
        <v>2</v>
      </c>
      <c r="N72" s="63">
        <v>0</v>
      </c>
      <c r="O72" s="63">
        <v>0</v>
      </c>
      <c r="P72" s="63">
        <v>5</v>
      </c>
      <c r="Q72" s="63" t="s">
        <v>68</v>
      </c>
      <c r="R72" s="10">
        <v>0</v>
      </c>
      <c r="S72" s="10">
        <v>2</v>
      </c>
      <c r="T72" s="10">
        <v>1</v>
      </c>
      <c r="U72" s="10">
        <v>0</v>
      </c>
      <c r="V72" s="10">
        <v>4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36" t="s">
        <v>22</v>
      </c>
      <c r="AC72" s="57" t="s">
        <v>75</v>
      </c>
      <c r="AD72" s="37"/>
      <c r="AE72" s="38">
        <v>1038.8</v>
      </c>
      <c r="AF72" s="102">
        <v>1059.4</v>
      </c>
      <c r="AG72" s="103">
        <v>1059.4</v>
      </c>
      <c r="AH72" s="102">
        <v>1059.4</v>
      </c>
      <c r="AI72" s="102">
        <v>1059.4</v>
      </c>
      <c r="AJ72" s="102">
        <v>1059.4</v>
      </c>
      <c r="AK72" s="38">
        <f>SUM(AF72:AJ72)</f>
        <v>5297</v>
      </c>
      <c r="AL72" s="38">
        <v>2025</v>
      </c>
    </row>
    <row r="73" spans="1:38" ht="48" customHeight="1">
      <c r="A73" s="10">
        <v>8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2</v>
      </c>
      <c r="N73" s="10">
        <v>0</v>
      </c>
      <c r="O73" s="10">
        <v>0</v>
      </c>
      <c r="P73" s="10">
        <v>6</v>
      </c>
      <c r="Q73" s="10" t="s">
        <v>68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2</v>
      </c>
      <c r="Z73" s="10">
        <v>0</v>
      </c>
      <c r="AA73" s="10">
        <v>0</v>
      </c>
      <c r="AB73" s="36" t="s">
        <v>51</v>
      </c>
      <c r="AC73" s="57" t="s">
        <v>75</v>
      </c>
      <c r="AD73" s="37"/>
      <c r="AE73" s="39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39">
        <f>SUM(AF73:AJ73)</f>
        <v>0</v>
      </c>
      <c r="AL73" s="38">
        <v>2025</v>
      </c>
    </row>
    <row r="74" spans="1:38" ht="42" customHeight="1">
      <c r="A74" s="10">
        <v>8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1</v>
      </c>
      <c r="H74" s="10">
        <v>0</v>
      </c>
      <c r="I74" s="10">
        <v>2</v>
      </c>
      <c r="J74" s="10">
        <v>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2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28" t="s">
        <v>71</v>
      </c>
      <c r="AC74" s="56" t="s">
        <v>75</v>
      </c>
      <c r="AD74" s="29"/>
      <c r="AE74" s="31">
        <f aca="true" t="shared" si="5" ref="AE74:AJ74">SUM(AE82+AE75+AE105)</f>
        <v>9444.400000000003</v>
      </c>
      <c r="AF74" s="31">
        <f t="shared" si="5"/>
        <v>9539.300000000001</v>
      </c>
      <c r="AG74" s="31">
        <f t="shared" si="5"/>
        <v>8734.5</v>
      </c>
      <c r="AH74" s="31">
        <f t="shared" si="5"/>
        <v>8734.5</v>
      </c>
      <c r="AI74" s="31">
        <f t="shared" si="5"/>
        <v>8734.5</v>
      </c>
      <c r="AJ74" s="31">
        <f t="shared" si="5"/>
        <v>8734.5</v>
      </c>
      <c r="AK74" s="31">
        <f>SUM(AK75+AK82+AK105)</f>
        <v>44477.3</v>
      </c>
      <c r="AL74" s="30">
        <v>2025</v>
      </c>
    </row>
    <row r="75" spans="1:38" ht="52.5" customHeight="1">
      <c r="A75" s="111">
        <v>8</v>
      </c>
      <c r="B75" s="111">
        <v>1</v>
      </c>
      <c r="C75" s="111">
        <v>3</v>
      </c>
      <c r="D75" s="111">
        <v>0</v>
      </c>
      <c r="E75" s="111">
        <v>8</v>
      </c>
      <c r="F75" s="111">
        <v>0</v>
      </c>
      <c r="G75" s="111">
        <v>1</v>
      </c>
      <c r="H75" s="111">
        <v>0</v>
      </c>
      <c r="I75" s="111">
        <v>2</v>
      </c>
      <c r="J75" s="111">
        <v>2</v>
      </c>
      <c r="K75" s="111">
        <v>0</v>
      </c>
      <c r="L75" s="111">
        <v>1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2</v>
      </c>
      <c r="T75" s="111">
        <v>2</v>
      </c>
      <c r="U75" s="111">
        <v>0</v>
      </c>
      <c r="V75" s="111">
        <v>1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2" t="s">
        <v>23</v>
      </c>
      <c r="AC75" s="113" t="s">
        <v>75</v>
      </c>
      <c r="AD75" s="114"/>
      <c r="AE75" s="115">
        <f>SUM(AE77+AE80)</f>
        <v>0</v>
      </c>
      <c r="AF75" s="115">
        <f aca="true" t="shared" si="6" ref="AF75:AK75">SUM(AF77+AF80)</f>
        <v>0</v>
      </c>
      <c r="AG75" s="115">
        <f t="shared" si="6"/>
        <v>0</v>
      </c>
      <c r="AH75" s="115">
        <f t="shared" si="6"/>
        <v>0</v>
      </c>
      <c r="AI75" s="115">
        <f t="shared" si="6"/>
        <v>0</v>
      </c>
      <c r="AJ75" s="115">
        <f t="shared" si="6"/>
        <v>0</v>
      </c>
      <c r="AK75" s="115">
        <f t="shared" si="6"/>
        <v>0</v>
      </c>
      <c r="AL75" s="115">
        <v>2025</v>
      </c>
    </row>
    <row r="76" spans="1:38" s="116" customFormat="1" ht="72.75" customHeight="1">
      <c r="A76" s="111">
        <v>8</v>
      </c>
      <c r="B76" s="111">
        <v>1</v>
      </c>
      <c r="C76" s="111">
        <v>3</v>
      </c>
      <c r="D76" s="111">
        <v>0</v>
      </c>
      <c r="E76" s="111">
        <v>8</v>
      </c>
      <c r="F76" s="111">
        <v>0</v>
      </c>
      <c r="G76" s="111">
        <v>1</v>
      </c>
      <c r="H76" s="111">
        <v>0</v>
      </c>
      <c r="I76" s="111">
        <v>2</v>
      </c>
      <c r="J76" s="111">
        <v>2</v>
      </c>
      <c r="K76" s="111">
        <v>0</v>
      </c>
      <c r="L76" s="111">
        <v>1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2</v>
      </c>
      <c r="T76" s="111">
        <v>2</v>
      </c>
      <c r="U76" s="111">
        <v>0</v>
      </c>
      <c r="V76" s="111">
        <v>1</v>
      </c>
      <c r="W76" s="111">
        <v>0</v>
      </c>
      <c r="X76" s="111">
        <v>0</v>
      </c>
      <c r="Y76" s="111">
        <v>0</v>
      </c>
      <c r="Z76" s="111">
        <v>0</v>
      </c>
      <c r="AA76" s="111">
        <v>1</v>
      </c>
      <c r="AB76" s="117" t="s">
        <v>70</v>
      </c>
      <c r="AC76" s="111" t="s">
        <v>73</v>
      </c>
      <c r="AD76" s="118"/>
      <c r="AE76" s="119">
        <v>34</v>
      </c>
      <c r="AF76" s="119">
        <v>34</v>
      </c>
      <c r="AG76" s="119">
        <v>34</v>
      </c>
      <c r="AH76" s="119">
        <v>35</v>
      </c>
      <c r="AI76" s="119">
        <v>35</v>
      </c>
      <c r="AJ76" s="119">
        <v>35</v>
      </c>
      <c r="AK76" s="119">
        <v>0</v>
      </c>
      <c r="AL76" s="84">
        <v>2025</v>
      </c>
    </row>
    <row r="77" spans="1:38" s="116" customFormat="1" ht="48" customHeight="1">
      <c r="A77" s="111">
        <v>8</v>
      </c>
      <c r="B77" s="111">
        <v>1</v>
      </c>
      <c r="C77" s="111">
        <v>3</v>
      </c>
      <c r="D77" s="111">
        <v>0</v>
      </c>
      <c r="E77" s="111">
        <v>8</v>
      </c>
      <c r="F77" s="111">
        <v>0</v>
      </c>
      <c r="G77" s="111">
        <v>1</v>
      </c>
      <c r="H77" s="111">
        <v>0</v>
      </c>
      <c r="I77" s="111">
        <v>2</v>
      </c>
      <c r="J77" s="111">
        <v>2</v>
      </c>
      <c r="K77" s="111">
        <v>0</v>
      </c>
      <c r="L77" s="111">
        <v>1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2</v>
      </c>
      <c r="T77" s="111">
        <v>2</v>
      </c>
      <c r="U77" s="111">
        <v>0</v>
      </c>
      <c r="V77" s="111">
        <v>1</v>
      </c>
      <c r="W77" s="111">
        <v>0</v>
      </c>
      <c r="X77" s="111">
        <v>0</v>
      </c>
      <c r="Y77" s="111">
        <v>1</v>
      </c>
      <c r="Z77" s="111">
        <v>0</v>
      </c>
      <c r="AA77" s="111">
        <v>0</v>
      </c>
      <c r="AB77" s="120" t="s">
        <v>36</v>
      </c>
      <c r="AC77" s="121" t="s">
        <v>75</v>
      </c>
      <c r="AD77" s="122"/>
      <c r="AE77" s="123">
        <v>0</v>
      </c>
      <c r="AF77" s="123">
        <v>0</v>
      </c>
      <c r="AG77" s="123">
        <v>0</v>
      </c>
      <c r="AH77" s="123">
        <v>0</v>
      </c>
      <c r="AI77" s="123">
        <v>0</v>
      </c>
      <c r="AJ77" s="123">
        <v>0</v>
      </c>
      <c r="AK77" s="123">
        <f>SUM(AF77:AJ77)</f>
        <v>0</v>
      </c>
      <c r="AL77" s="124">
        <v>2025</v>
      </c>
    </row>
    <row r="78" spans="1:38" s="116" customFormat="1" ht="39.75" customHeight="1">
      <c r="A78" s="111">
        <v>8</v>
      </c>
      <c r="B78" s="111">
        <v>1</v>
      </c>
      <c r="C78" s="111">
        <v>3</v>
      </c>
      <c r="D78" s="111">
        <v>0</v>
      </c>
      <c r="E78" s="111">
        <v>8</v>
      </c>
      <c r="F78" s="111">
        <v>0</v>
      </c>
      <c r="G78" s="111">
        <v>1</v>
      </c>
      <c r="H78" s="111">
        <v>0</v>
      </c>
      <c r="I78" s="111">
        <v>2</v>
      </c>
      <c r="J78" s="111">
        <v>2</v>
      </c>
      <c r="K78" s="111">
        <v>0</v>
      </c>
      <c r="L78" s="111">
        <v>1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2</v>
      </c>
      <c r="T78" s="111">
        <v>2</v>
      </c>
      <c r="U78" s="111">
        <v>0</v>
      </c>
      <c r="V78" s="111">
        <v>1</v>
      </c>
      <c r="W78" s="111">
        <v>0</v>
      </c>
      <c r="X78" s="111">
        <v>0</v>
      </c>
      <c r="Y78" s="111">
        <v>1</v>
      </c>
      <c r="Z78" s="111">
        <v>0</v>
      </c>
      <c r="AA78" s="111">
        <v>1</v>
      </c>
      <c r="AB78" s="117" t="s">
        <v>37</v>
      </c>
      <c r="AC78" s="111" t="s">
        <v>74</v>
      </c>
      <c r="AD78" s="118"/>
      <c r="AE78" s="119">
        <v>9</v>
      </c>
      <c r="AF78" s="119">
        <v>10</v>
      </c>
      <c r="AG78" s="119">
        <v>10</v>
      </c>
      <c r="AH78" s="119">
        <v>10</v>
      </c>
      <c r="AI78" s="119">
        <v>11</v>
      </c>
      <c r="AJ78" s="119">
        <v>11</v>
      </c>
      <c r="AK78" s="119">
        <v>52</v>
      </c>
      <c r="AL78" s="84">
        <v>2025</v>
      </c>
    </row>
    <row r="79" spans="1:38" s="116" customFormat="1" ht="61.5" customHeight="1">
      <c r="A79" s="111">
        <v>8</v>
      </c>
      <c r="B79" s="111">
        <v>1</v>
      </c>
      <c r="C79" s="111">
        <v>3</v>
      </c>
      <c r="D79" s="111">
        <v>0</v>
      </c>
      <c r="E79" s="111">
        <v>8</v>
      </c>
      <c r="F79" s="111">
        <v>0</v>
      </c>
      <c r="G79" s="111">
        <v>1</v>
      </c>
      <c r="H79" s="111">
        <v>0</v>
      </c>
      <c r="I79" s="111">
        <v>2</v>
      </c>
      <c r="J79" s="111">
        <v>2</v>
      </c>
      <c r="K79" s="111">
        <v>0</v>
      </c>
      <c r="L79" s="111">
        <v>1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2</v>
      </c>
      <c r="T79" s="111">
        <v>2</v>
      </c>
      <c r="U79" s="111">
        <v>0</v>
      </c>
      <c r="V79" s="111">
        <v>1</v>
      </c>
      <c r="W79" s="111">
        <v>0</v>
      </c>
      <c r="X79" s="111">
        <v>0</v>
      </c>
      <c r="Y79" s="111">
        <v>1</v>
      </c>
      <c r="Z79" s="111">
        <v>0</v>
      </c>
      <c r="AA79" s="111">
        <v>2</v>
      </c>
      <c r="AB79" s="117" t="s">
        <v>24</v>
      </c>
      <c r="AC79" s="111" t="s">
        <v>74</v>
      </c>
      <c r="AD79" s="118"/>
      <c r="AE79" s="119">
        <v>9</v>
      </c>
      <c r="AF79" s="119">
        <v>10</v>
      </c>
      <c r="AG79" s="119">
        <v>10</v>
      </c>
      <c r="AH79" s="119">
        <v>10</v>
      </c>
      <c r="AI79" s="119">
        <v>11</v>
      </c>
      <c r="AJ79" s="119">
        <v>11</v>
      </c>
      <c r="AK79" s="119">
        <v>52</v>
      </c>
      <c r="AL79" s="84">
        <v>2025</v>
      </c>
    </row>
    <row r="80" spans="1:38" s="116" customFormat="1" ht="52.5" customHeight="1">
      <c r="A80" s="111">
        <v>8</v>
      </c>
      <c r="B80" s="111">
        <v>1</v>
      </c>
      <c r="C80" s="111">
        <v>3</v>
      </c>
      <c r="D80" s="111">
        <v>0</v>
      </c>
      <c r="E80" s="111">
        <v>8</v>
      </c>
      <c r="F80" s="111">
        <v>0</v>
      </c>
      <c r="G80" s="111">
        <v>1</v>
      </c>
      <c r="H80" s="111">
        <v>0</v>
      </c>
      <c r="I80" s="111">
        <v>2</v>
      </c>
      <c r="J80" s="111">
        <v>2</v>
      </c>
      <c r="K80" s="111">
        <v>0</v>
      </c>
      <c r="L80" s="111">
        <v>1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2</v>
      </c>
      <c r="T80" s="111">
        <v>2</v>
      </c>
      <c r="U80" s="111">
        <v>0</v>
      </c>
      <c r="V80" s="111">
        <v>1</v>
      </c>
      <c r="W80" s="111">
        <v>0</v>
      </c>
      <c r="X80" s="111">
        <v>0</v>
      </c>
      <c r="Y80" s="111">
        <v>2</v>
      </c>
      <c r="Z80" s="111">
        <v>0</v>
      </c>
      <c r="AA80" s="111">
        <v>0</v>
      </c>
      <c r="AB80" s="120" t="s">
        <v>38</v>
      </c>
      <c r="AC80" s="121" t="s">
        <v>75</v>
      </c>
      <c r="AD80" s="122"/>
      <c r="AE80" s="123">
        <v>0</v>
      </c>
      <c r="AF80" s="123">
        <v>0</v>
      </c>
      <c r="AG80" s="123">
        <v>0</v>
      </c>
      <c r="AH80" s="123">
        <v>0</v>
      </c>
      <c r="AI80" s="123">
        <v>0</v>
      </c>
      <c r="AJ80" s="123">
        <v>0</v>
      </c>
      <c r="AK80" s="123">
        <f>SUM(AF80:AJ80)</f>
        <v>0</v>
      </c>
      <c r="AL80" s="124">
        <v>2025</v>
      </c>
    </row>
    <row r="81" spans="1:38" s="116" customFormat="1" ht="59.25" customHeight="1">
      <c r="A81" s="111">
        <v>8</v>
      </c>
      <c r="B81" s="111">
        <v>1</v>
      </c>
      <c r="C81" s="111">
        <v>3</v>
      </c>
      <c r="D81" s="111">
        <v>0</v>
      </c>
      <c r="E81" s="111">
        <v>8</v>
      </c>
      <c r="F81" s="111">
        <v>0</v>
      </c>
      <c r="G81" s="111">
        <v>1</v>
      </c>
      <c r="H81" s="111">
        <v>0</v>
      </c>
      <c r="I81" s="111">
        <v>2</v>
      </c>
      <c r="J81" s="111">
        <v>2</v>
      </c>
      <c r="K81" s="111">
        <v>0</v>
      </c>
      <c r="L81" s="111">
        <v>1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2</v>
      </c>
      <c r="T81" s="111">
        <v>2</v>
      </c>
      <c r="U81" s="111">
        <v>0</v>
      </c>
      <c r="V81" s="111">
        <v>1</v>
      </c>
      <c r="W81" s="111">
        <v>0</v>
      </c>
      <c r="X81" s="111">
        <v>0</v>
      </c>
      <c r="Y81" s="111">
        <v>2</v>
      </c>
      <c r="Z81" s="111">
        <v>0</v>
      </c>
      <c r="AA81" s="111">
        <v>1</v>
      </c>
      <c r="AB81" s="117" t="s">
        <v>39</v>
      </c>
      <c r="AC81" s="111" t="s">
        <v>118</v>
      </c>
      <c r="AD81" s="118"/>
      <c r="AE81" s="125">
        <v>1</v>
      </c>
      <c r="AF81" s="125">
        <v>2</v>
      </c>
      <c r="AG81" s="125">
        <v>2</v>
      </c>
      <c r="AH81" s="125">
        <v>2</v>
      </c>
      <c r="AI81" s="125">
        <v>3</v>
      </c>
      <c r="AJ81" s="125">
        <v>3</v>
      </c>
      <c r="AK81" s="125">
        <v>17</v>
      </c>
      <c r="AL81" s="84">
        <v>2025</v>
      </c>
    </row>
    <row r="82" spans="1:38" s="116" customFormat="1" ht="37.5" customHeight="1">
      <c r="A82" s="10">
        <v>8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2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24" t="s">
        <v>88</v>
      </c>
      <c r="AC82" s="50" t="s">
        <v>75</v>
      </c>
      <c r="AD82" s="54"/>
      <c r="AE82" s="101">
        <f>AE84+AE87+AE89+AE91+AE93+AE95+AE97+AE99</f>
        <v>9053.200000000003</v>
      </c>
      <c r="AF82" s="101">
        <f aca="true" t="shared" si="7" ref="AF82:AK82">AF84+AF87+AF89+AF91+AF93+AF95+AF97+AF99+AF101+AF103</f>
        <v>8761.6</v>
      </c>
      <c r="AG82" s="101">
        <f t="shared" si="7"/>
        <v>8608.6</v>
      </c>
      <c r="AH82" s="101">
        <f t="shared" si="7"/>
        <v>8608.6</v>
      </c>
      <c r="AI82" s="101">
        <f t="shared" si="7"/>
        <v>8608.6</v>
      </c>
      <c r="AJ82" s="101">
        <f t="shared" si="7"/>
        <v>8608.6</v>
      </c>
      <c r="AK82" s="101">
        <f t="shared" si="7"/>
        <v>43196</v>
      </c>
      <c r="AL82" s="53">
        <v>2025</v>
      </c>
    </row>
    <row r="83" spans="1:40" ht="57.75" customHeight="1">
      <c r="A83" s="10">
        <v>8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2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0">
        <v>1</v>
      </c>
      <c r="AB83" s="11" t="s">
        <v>17</v>
      </c>
      <c r="AC83" s="10" t="s">
        <v>118</v>
      </c>
      <c r="AD83" s="8"/>
      <c r="AE83" s="14">
        <v>100</v>
      </c>
      <c r="AF83" s="97">
        <v>100</v>
      </c>
      <c r="AG83" s="97">
        <v>100</v>
      </c>
      <c r="AH83" s="97">
        <v>100</v>
      </c>
      <c r="AI83" s="97">
        <v>100</v>
      </c>
      <c r="AJ83" s="97">
        <v>100</v>
      </c>
      <c r="AK83" s="14">
        <v>100</v>
      </c>
      <c r="AL83" s="84">
        <v>2025</v>
      </c>
      <c r="AN83" s="71"/>
    </row>
    <row r="84" spans="1:38" ht="60.75" customHeight="1">
      <c r="A84" s="10">
        <v>8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2</v>
      </c>
      <c r="M84" s="10">
        <v>1</v>
      </c>
      <c r="N84" s="10">
        <v>0</v>
      </c>
      <c r="O84" s="10">
        <v>6</v>
      </c>
      <c r="P84" s="10">
        <v>8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2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40" t="s">
        <v>95</v>
      </c>
      <c r="AC84" s="57" t="s">
        <v>75</v>
      </c>
      <c r="AD84" s="37"/>
      <c r="AE84" s="39">
        <v>8134.1</v>
      </c>
      <c r="AF84" s="103">
        <v>7852.7</v>
      </c>
      <c r="AG84" s="103">
        <v>7852.7</v>
      </c>
      <c r="AH84" s="103">
        <v>7852.7</v>
      </c>
      <c r="AI84" s="103">
        <v>7852.7</v>
      </c>
      <c r="AJ84" s="103">
        <v>7852.7</v>
      </c>
      <c r="AK84" s="39">
        <f aca="true" t="shared" si="8" ref="AK84:AK90">SUM(AF84:AJ84)</f>
        <v>39263.5</v>
      </c>
      <c r="AL84" s="38">
        <v>2025</v>
      </c>
    </row>
    <row r="85" spans="1:38" ht="93" customHeight="1">
      <c r="A85" s="10">
        <v>8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2</v>
      </c>
      <c r="M85" s="10">
        <v>1</v>
      </c>
      <c r="N85" s="10">
        <v>0</v>
      </c>
      <c r="O85" s="10">
        <v>6</v>
      </c>
      <c r="P85" s="10">
        <v>8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2</v>
      </c>
      <c r="W85" s="10">
        <v>0</v>
      </c>
      <c r="X85" s="10">
        <v>0</v>
      </c>
      <c r="Y85" s="10">
        <v>1</v>
      </c>
      <c r="Z85" s="10">
        <v>0</v>
      </c>
      <c r="AA85" s="10">
        <v>1</v>
      </c>
      <c r="AB85" s="11" t="s">
        <v>25</v>
      </c>
      <c r="AC85" s="10" t="s">
        <v>74</v>
      </c>
      <c r="AD85" s="8"/>
      <c r="AE85" s="26">
        <v>3</v>
      </c>
      <c r="AF85" s="106">
        <v>3</v>
      </c>
      <c r="AG85" s="106">
        <v>3</v>
      </c>
      <c r="AH85" s="106">
        <v>3</v>
      </c>
      <c r="AI85" s="106">
        <v>3</v>
      </c>
      <c r="AJ85" s="106">
        <v>3</v>
      </c>
      <c r="AK85" s="26">
        <v>3</v>
      </c>
      <c r="AL85" s="26">
        <v>2025</v>
      </c>
    </row>
    <row r="86" spans="1:38" ht="60.75" customHeight="1">
      <c r="A86" s="10">
        <v>8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2</v>
      </c>
      <c r="M86" s="10">
        <v>1</v>
      </c>
      <c r="N86" s="10">
        <v>0</v>
      </c>
      <c r="O86" s="10">
        <v>6</v>
      </c>
      <c r="P86" s="10">
        <v>8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2</v>
      </c>
      <c r="W86" s="10">
        <v>0</v>
      </c>
      <c r="X86" s="10">
        <v>0</v>
      </c>
      <c r="Y86" s="10">
        <v>1</v>
      </c>
      <c r="Z86" s="10">
        <v>0</v>
      </c>
      <c r="AA86" s="10">
        <v>2</v>
      </c>
      <c r="AB86" s="11" t="s">
        <v>78</v>
      </c>
      <c r="AC86" s="10" t="s">
        <v>79</v>
      </c>
      <c r="AD86" s="8"/>
      <c r="AE86" s="26">
        <v>25421.3</v>
      </c>
      <c r="AF86" s="106">
        <v>27615.4</v>
      </c>
      <c r="AG86" s="106">
        <v>27615.4</v>
      </c>
      <c r="AH86" s="106">
        <v>27615.4</v>
      </c>
      <c r="AI86" s="106">
        <v>27615.4</v>
      </c>
      <c r="AJ86" s="106">
        <v>27615.4</v>
      </c>
      <c r="AK86" s="26">
        <v>27615.4</v>
      </c>
      <c r="AL86" s="84">
        <v>2025</v>
      </c>
    </row>
    <row r="87" spans="1:38" ht="67.5" customHeight="1">
      <c r="A87" s="111">
        <v>8</v>
      </c>
      <c r="B87" s="111">
        <v>1</v>
      </c>
      <c r="C87" s="111">
        <v>3</v>
      </c>
      <c r="D87" s="111">
        <v>0</v>
      </c>
      <c r="E87" s="111">
        <v>8</v>
      </c>
      <c r="F87" s="111">
        <v>0</v>
      </c>
      <c r="G87" s="111">
        <v>1</v>
      </c>
      <c r="H87" s="111">
        <v>0</v>
      </c>
      <c r="I87" s="111">
        <v>2</v>
      </c>
      <c r="J87" s="111">
        <v>2</v>
      </c>
      <c r="K87" s="111">
        <v>0</v>
      </c>
      <c r="L87" s="111">
        <v>2</v>
      </c>
      <c r="M87" s="111" t="s">
        <v>12</v>
      </c>
      <c r="N87" s="111">
        <v>0</v>
      </c>
      <c r="O87" s="111">
        <v>6</v>
      </c>
      <c r="P87" s="111">
        <v>8</v>
      </c>
      <c r="Q87" s="111">
        <v>0</v>
      </c>
      <c r="R87" s="111">
        <v>0</v>
      </c>
      <c r="S87" s="111">
        <v>2</v>
      </c>
      <c r="T87" s="111">
        <v>2</v>
      </c>
      <c r="U87" s="111">
        <v>0</v>
      </c>
      <c r="V87" s="111">
        <v>2</v>
      </c>
      <c r="W87" s="111">
        <v>0</v>
      </c>
      <c r="X87" s="111">
        <v>0</v>
      </c>
      <c r="Y87" s="111">
        <v>2</v>
      </c>
      <c r="Z87" s="111">
        <v>0</v>
      </c>
      <c r="AA87" s="111">
        <v>0</v>
      </c>
      <c r="AB87" s="126" t="s">
        <v>52</v>
      </c>
      <c r="AC87" s="121" t="s">
        <v>75</v>
      </c>
      <c r="AD87" s="122"/>
      <c r="AE87" s="123">
        <v>82.2</v>
      </c>
      <c r="AF87" s="130">
        <v>79.3</v>
      </c>
      <c r="AG87" s="130">
        <v>79.3</v>
      </c>
      <c r="AH87" s="130">
        <v>79.3</v>
      </c>
      <c r="AI87" s="130">
        <v>79.3</v>
      </c>
      <c r="AJ87" s="130">
        <v>79.3</v>
      </c>
      <c r="AK87" s="123">
        <f>SUM(AF87:AJ87)</f>
        <v>396.5</v>
      </c>
      <c r="AL87" s="124">
        <v>2025</v>
      </c>
    </row>
    <row r="88" spans="1:38" s="116" customFormat="1" ht="65.25" customHeight="1">
      <c r="A88" s="111">
        <v>8</v>
      </c>
      <c r="B88" s="111">
        <v>1</v>
      </c>
      <c r="C88" s="111">
        <v>3</v>
      </c>
      <c r="D88" s="111">
        <v>0</v>
      </c>
      <c r="E88" s="111">
        <v>8</v>
      </c>
      <c r="F88" s="111">
        <v>0</v>
      </c>
      <c r="G88" s="111">
        <v>1</v>
      </c>
      <c r="H88" s="111">
        <v>0</v>
      </c>
      <c r="I88" s="111">
        <v>2</v>
      </c>
      <c r="J88" s="111">
        <v>2</v>
      </c>
      <c r="K88" s="111">
        <v>0</v>
      </c>
      <c r="L88" s="111">
        <v>2</v>
      </c>
      <c r="M88" s="111" t="s">
        <v>12</v>
      </c>
      <c r="N88" s="111">
        <v>0</v>
      </c>
      <c r="O88" s="111">
        <v>6</v>
      </c>
      <c r="P88" s="111">
        <v>8</v>
      </c>
      <c r="Q88" s="111">
        <v>0</v>
      </c>
      <c r="R88" s="111">
        <v>0</v>
      </c>
      <c r="S88" s="111">
        <v>2</v>
      </c>
      <c r="T88" s="111">
        <v>2</v>
      </c>
      <c r="U88" s="111">
        <v>0</v>
      </c>
      <c r="V88" s="111">
        <v>2</v>
      </c>
      <c r="W88" s="111">
        <v>0</v>
      </c>
      <c r="X88" s="111">
        <v>0</v>
      </c>
      <c r="Y88" s="111">
        <v>2</v>
      </c>
      <c r="Z88" s="111">
        <v>0</v>
      </c>
      <c r="AA88" s="111">
        <v>1</v>
      </c>
      <c r="AB88" s="117" t="s">
        <v>78</v>
      </c>
      <c r="AC88" s="111" t="s">
        <v>79</v>
      </c>
      <c r="AD88" s="118"/>
      <c r="AE88" s="26">
        <v>25421.3</v>
      </c>
      <c r="AF88" s="106">
        <v>27615.4</v>
      </c>
      <c r="AG88" s="106">
        <v>27615.4</v>
      </c>
      <c r="AH88" s="106">
        <v>27615.4</v>
      </c>
      <c r="AI88" s="106">
        <v>27615.4</v>
      </c>
      <c r="AJ88" s="106">
        <v>27615.4</v>
      </c>
      <c r="AK88" s="26">
        <v>27615.4</v>
      </c>
      <c r="AL88" s="84">
        <v>2025</v>
      </c>
    </row>
    <row r="89" spans="1:38" s="116" customFormat="1" ht="75" customHeight="1">
      <c r="A89" s="10">
        <v>8</v>
      </c>
      <c r="B89" s="10">
        <v>1</v>
      </c>
      <c r="C89" s="10">
        <v>3</v>
      </c>
      <c r="D89" s="10">
        <v>0</v>
      </c>
      <c r="E89" s="10">
        <v>7</v>
      </c>
      <c r="F89" s="10">
        <v>0</v>
      </c>
      <c r="G89" s="10">
        <v>3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>
        <v>1</v>
      </c>
      <c r="N89" s="10">
        <v>0</v>
      </c>
      <c r="O89" s="10">
        <v>6</v>
      </c>
      <c r="P89" s="10">
        <v>9</v>
      </c>
      <c r="Q89" s="10">
        <v>0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3</v>
      </c>
      <c r="Z89" s="10">
        <v>0</v>
      </c>
      <c r="AA89" s="10">
        <v>0</v>
      </c>
      <c r="AB89" s="40" t="s">
        <v>53</v>
      </c>
      <c r="AC89" s="57" t="s">
        <v>75</v>
      </c>
      <c r="AD89" s="37"/>
      <c r="AE89" s="39">
        <v>682.2</v>
      </c>
      <c r="AF89" s="103">
        <v>616.4</v>
      </c>
      <c r="AG89" s="103">
        <v>616.4</v>
      </c>
      <c r="AH89" s="103">
        <v>616.4</v>
      </c>
      <c r="AI89" s="103">
        <v>616.4</v>
      </c>
      <c r="AJ89" s="103">
        <v>616.4</v>
      </c>
      <c r="AK89" s="39">
        <f t="shared" si="8"/>
        <v>3082</v>
      </c>
      <c r="AL89" s="38">
        <v>2025</v>
      </c>
    </row>
    <row r="90" spans="1:38" ht="67.5" customHeight="1">
      <c r="A90" s="10">
        <v>8</v>
      </c>
      <c r="B90" s="10">
        <v>1</v>
      </c>
      <c r="C90" s="10">
        <v>3</v>
      </c>
      <c r="D90" s="10">
        <v>0</v>
      </c>
      <c r="E90" s="10">
        <v>7</v>
      </c>
      <c r="F90" s="10">
        <v>0</v>
      </c>
      <c r="G90" s="10">
        <v>3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>
        <v>1</v>
      </c>
      <c r="N90" s="10">
        <v>0</v>
      </c>
      <c r="O90" s="10">
        <v>6</v>
      </c>
      <c r="P90" s="10">
        <v>9</v>
      </c>
      <c r="Q90" s="10">
        <v>0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3</v>
      </c>
      <c r="Z90" s="10">
        <v>0</v>
      </c>
      <c r="AA90" s="10">
        <v>1</v>
      </c>
      <c r="AB90" s="11" t="s">
        <v>13</v>
      </c>
      <c r="AC90" s="10" t="s">
        <v>74</v>
      </c>
      <c r="AD90" s="8"/>
      <c r="AE90" s="26">
        <v>4</v>
      </c>
      <c r="AF90" s="106">
        <v>4</v>
      </c>
      <c r="AG90" s="106">
        <v>4</v>
      </c>
      <c r="AH90" s="106">
        <v>4</v>
      </c>
      <c r="AI90" s="106">
        <v>4</v>
      </c>
      <c r="AJ90" s="106">
        <v>4</v>
      </c>
      <c r="AK90" s="26">
        <f t="shared" si="8"/>
        <v>20</v>
      </c>
      <c r="AL90" s="84">
        <v>2025</v>
      </c>
    </row>
    <row r="91" spans="1:38" ht="52.5" customHeight="1">
      <c r="A91" s="10">
        <v>8</v>
      </c>
      <c r="B91" s="10">
        <v>1</v>
      </c>
      <c r="C91" s="10">
        <v>3</v>
      </c>
      <c r="D91" s="10">
        <v>0</v>
      </c>
      <c r="E91" s="10">
        <v>7</v>
      </c>
      <c r="F91" s="10">
        <v>0</v>
      </c>
      <c r="G91" s="10">
        <v>3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12</v>
      </c>
      <c r="N91" s="10">
        <v>0</v>
      </c>
      <c r="O91" s="10">
        <v>6</v>
      </c>
      <c r="P91" s="10">
        <v>9</v>
      </c>
      <c r="Q91" s="10">
        <v>0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4</v>
      </c>
      <c r="Z91" s="10">
        <v>0</v>
      </c>
      <c r="AA91" s="10">
        <v>0</v>
      </c>
      <c r="AB91" s="40" t="s">
        <v>54</v>
      </c>
      <c r="AC91" s="57" t="s">
        <v>75</v>
      </c>
      <c r="AD91" s="8"/>
      <c r="AE91" s="39">
        <v>52.7</v>
      </c>
      <c r="AF91" s="103">
        <v>60.2</v>
      </c>
      <c r="AG91" s="103">
        <v>60.2</v>
      </c>
      <c r="AH91" s="103">
        <v>60.2</v>
      </c>
      <c r="AI91" s="103">
        <v>60.2</v>
      </c>
      <c r="AJ91" s="103">
        <v>60.2</v>
      </c>
      <c r="AK91" s="39">
        <f>SUM(AF91:AJ91)</f>
        <v>301</v>
      </c>
      <c r="AL91" s="38">
        <v>2025</v>
      </c>
    </row>
    <row r="92" spans="1:38" ht="86.25" customHeight="1">
      <c r="A92" s="10">
        <v>8</v>
      </c>
      <c r="B92" s="10">
        <v>1</v>
      </c>
      <c r="C92" s="10">
        <v>3</v>
      </c>
      <c r="D92" s="10">
        <v>0</v>
      </c>
      <c r="E92" s="10">
        <v>7</v>
      </c>
      <c r="F92" s="10">
        <v>0</v>
      </c>
      <c r="G92" s="10">
        <v>3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12</v>
      </c>
      <c r="N92" s="10">
        <v>0</v>
      </c>
      <c r="O92" s="10">
        <v>6</v>
      </c>
      <c r="P92" s="10">
        <v>9</v>
      </c>
      <c r="Q92" s="10">
        <v>0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4</v>
      </c>
      <c r="Z92" s="10">
        <v>0</v>
      </c>
      <c r="AA92" s="10">
        <v>1</v>
      </c>
      <c r="AB92" s="11" t="s">
        <v>89</v>
      </c>
      <c r="AC92" s="59" t="s">
        <v>117</v>
      </c>
      <c r="AD92" s="44"/>
      <c r="AE92" s="45">
        <v>4</v>
      </c>
      <c r="AF92" s="104">
        <v>4</v>
      </c>
      <c r="AG92" s="104">
        <v>4</v>
      </c>
      <c r="AH92" s="104">
        <v>4</v>
      </c>
      <c r="AI92" s="104">
        <v>4</v>
      </c>
      <c r="AJ92" s="104">
        <v>4</v>
      </c>
      <c r="AK92" s="45">
        <v>4</v>
      </c>
      <c r="AL92" s="84">
        <v>2025</v>
      </c>
    </row>
    <row r="93" spans="1:38" ht="78" customHeight="1">
      <c r="A93" s="10">
        <v>8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 t="s">
        <v>82</v>
      </c>
      <c r="N93" s="10">
        <v>5</v>
      </c>
      <c r="O93" s="10">
        <v>1</v>
      </c>
      <c r="P93" s="10">
        <v>9</v>
      </c>
      <c r="Q93" s="10">
        <v>1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5</v>
      </c>
      <c r="Z93" s="10">
        <v>0</v>
      </c>
      <c r="AA93" s="10">
        <v>0</v>
      </c>
      <c r="AB93" s="36" t="s">
        <v>96</v>
      </c>
      <c r="AC93" s="57" t="s">
        <v>75</v>
      </c>
      <c r="AD93" s="37"/>
      <c r="AE93" s="74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39">
        <f>SUM(AF93:AJ93)</f>
        <v>0</v>
      </c>
      <c r="AL93" s="38">
        <v>2025</v>
      </c>
    </row>
    <row r="94" spans="1:38" ht="126" customHeight="1">
      <c r="A94" s="10">
        <v>8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 t="s">
        <v>82</v>
      </c>
      <c r="N94" s="10">
        <v>5</v>
      </c>
      <c r="O94" s="10">
        <v>1</v>
      </c>
      <c r="P94" s="10">
        <v>9</v>
      </c>
      <c r="Q94" s="10">
        <v>1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5</v>
      </c>
      <c r="Z94" s="10">
        <v>0</v>
      </c>
      <c r="AA94" s="10">
        <v>1</v>
      </c>
      <c r="AB94" s="11" t="s">
        <v>26</v>
      </c>
      <c r="AC94" s="10" t="s">
        <v>74</v>
      </c>
      <c r="AD94" s="8"/>
      <c r="AE94" s="14">
        <v>1</v>
      </c>
      <c r="AF94" s="97">
        <v>1</v>
      </c>
      <c r="AG94" s="97">
        <v>1</v>
      </c>
      <c r="AH94" s="97">
        <v>1</v>
      </c>
      <c r="AI94" s="97">
        <v>1</v>
      </c>
      <c r="AJ94" s="97">
        <v>1</v>
      </c>
      <c r="AK94" s="14">
        <v>1</v>
      </c>
      <c r="AL94" s="84">
        <v>2025</v>
      </c>
    </row>
    <row r="95" spans="1:38" ht="81.75" customHeight="1">
      <c r="A95" s="10">
        <v>8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 t="s">
        <v>82</v>
      </c>
      <c r="N95" s="10">
        <v>5</v>
      </c>
      <c r="O95" s="10">
        <v>1</v>
      </c>
      <c r="P95" s="10">
        <v>9</v>
      </c>
      <c r="Q95" s="10">
        <v>3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6</v>
      </c>
      <c r="Z95" s="10">
        <v>0</v>
      </c>
      <c r="AA95" s="10">
        <v>0</v>
      </c>
      <c r="AB95" s="36" t="s">
        <v>97</v>
      </c>
      <c r="AC95" s="57" t="s">
        <v>75</v>
      </c>
      <c r="AD95" s="37"/>
      <c r="AE95" s="74">
        <v>102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39">
        <f>SUM(AF95:AJ95)</f>
        <v>0</v>
      </c>
      <c r="AL95" s="38">
        <v>2025</v>
      </c>
    </row>
    <row r="96" spans="1:38" ht="105" customHeight="1">
      <c r="A96" s="10">
        <v>8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 t="s">
        <v>82</v>
      </c>
      <c r="N96" s="10">
        <v>5</v>
      </c>
      <c r="O96" s="10">
        <v>1</v>
      </c>
      <c r="P96" s="10">
        <v>9</v>
      </c>
      <c r="Q96" s="10">
        <v>3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6</v>
      </c>
      <c r="Z96" s="10">
        <v>0</v>
      </c>
      <c r="AA96" s="10">
        <v>1</v>
      </c>
      <c r="AB96" s="11" t="s">
        <v>27</v>
      </c>
      <c r="AC96" s="10" t="s">
        <v>74</v>
      </c>
      <c r="AD96" s="8"/>
      <c r="AE96" s="2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26">
        <f>SUM(AF96:AJ96)</f>
        <v>5</v>
      </c>
      <c r="AL96" s="84">
        <v>2025</v>
      </c>
    </row>
    <row r="97" spans="1:38" ht="78.75" customHeight="1">
      <c r="A97" s="10">
        <v>8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 t="s">
        <v>82</v>
      </c>
      <c r="N97" s="10">
        <v>5</v>
      </c>
      <c r="O97" s="10">
        <v>1</v>
      </c>
      <c r="P97" s="10">
        <v>9</v>
      </c>
      <c r="Q97" s="10">
        <v>4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7</v>
      </c>
      <c r="Z97" s="10">
        <v>0</v>
      </c>
      <c r="AA97" s="10">
        <v>0</v>
      </c>
      <c r="AB97" s="36" t="s">
        <v>55</v>
      </c>
      <c r="AC97" s="57" t="s">
        <v>75</v>
      </c>
      <c r="AD97" s="37"/>
      <c r="AE97" s="74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39">
        <f>SUM(AF97:AJ97)</f>
        <v>0</v>
      </c>
      <c r="AL97" s="38">
        <v>2025</v>
      </c>
    </row>
    <row r="98" spans="1:38" ht="69.75" customHeight="1">
      <c r="A98" s="10">
        <v>8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 t="s">
        <v>82</v>
      </c>
      <c r="N98" s="10">
        <v>5</v>
      </c>
      <c r="O98" s="10">
        <v>1</v>
      </c>
      <c r="P98" s="10">
        <v>9</v>
      </c>
      <c r="Q98" s="10">
        <v>4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7</v>
      </c>
      <c r="Z98" s="10">
        <v>0</v>
      </c>
      <c r="AA98" s="10">
        <v>1</v>
      </c>
      <c r="AB98" s="11" t="s">
        <v>85</v>
      </c>
      <c r="AC98" s="10" t="s">
        <v>74</v>
      </c>
      <c r="AD98" s="8"/>
      <c r="AE98" s="14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14">
        <v>1</v>
      </c>
      <c r="AL98" s="84">
        <v>2025</v>
      </c>
    </row>
    <row r="99" spans="1:38" ht="66.75" customHeight="1">
      <c r="A99" s="10">
        <v>8</v>
      </c>
      <c r="B99" s="10">
        <v>1</v>
      </c>
      <c r="C99" s="10">
        <v>3</v>
      </c>
      <c r="D99" s="10">
        <v>0</v>
      </c>
      <c r="E99" s="10">
        <v>7</v>
      </c>
      <c r="F99" s="10">
        <v>0</v>
      </c>
      <c r="G99" s="75">
        <v>3</v>
      </c>
      <c r="H99" s="75">
        <v>0</v>
      </c>
      <c r="I99" s="75">
        <v>2</v>
      </c>
      <c r="J99" s="75">
        <v>2</v>
      </c>
      <c r="K99" s="75">
        <v>0</v>
      </c>
      <c r="L99" s="75">
        <v>2</v>
      </c>
      <c r="M99" s="75" t="s">
        <v>12</v>
      </c>
      <c r="N99" s="75">
        <v>0</v>
      </c>
      <c r="O99" s="75">
        <v>6</v>
      </c>
      <c r="P99" s="75">
        <v>7</v>
      </c>
      <c r="Q99" s="75">
        <v>0</v>
      </c>
      <c r="R99" s="75">
        <v>0</v>
      </c>
      <c r="S99" s="75">
        <v>2</v>
      </c>
      <c r="T99" s="75">
        <v>2</v>
      </c>
      <c r="U99" s="75">
        <v>0</v>
      </c>
      <c r="V99" s="75">
        <v>2</v>
      </c>
      <c r="W99" s="75">
        <v>0</v>
      </c>
      <c r="X99" s="75">
        <v>0</v>
      </c>
      <c r="Y99" s="75">
        <v>8</v>
      </c>
      <c r="Z99" s="75">
        <v>0</v>
      </c>
      <c r="AA99" s="75">
        <v>0</v>
      </c>
      <c r="AB99" s="76" t="s">
        <v>56</v>
      </c>
      <c r="AC99" s="77" t="s">
        <v>75</v>
      </c>
      <c r="AD99" s="78"/>
      <c r="AE99" s="74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74">
        <f>SUM(AF99:AJ99)</f>
        <v>0</v>
      </c>
      <c r="AL99" s="79">
        <v>2025</v>
      </c>
    </row>
    <row r="100" spans="1:38" ht="54.75" customHeight="1">
      <c r="A100" s="10">
        <v>8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75">
        <v>3</v>
      </c>
      <c r="H100" s="75">
        <v>0</v>
      </c>
      <c r="I100" s="75">
        <v>2</v>
      </c>
      <c r="J100" s="75">
        <v>2</v>
      </c>
      <c r="K100" s="75">
        <v>0</v>
      </c>
      <c r="L100" s="75">
        <v>2</v>
      </c>
      <c r="M100" s="75" t="s">
        <v>12</v>
      </c>
      <c r="N100" s="75">
        <v>0</v>
      </c>
      <c r="O100" s="75">
        <v>6</v>
      </c>
      <c r="P100" s="75">
        <v>7</v>
      </c>
      <c r="Q100" s="75">
        <v>0</v>
      </c>
      <c r="R100" s="75">
        <v>0</v>
      </c>
      <c r="S100" s="75">
        <v>2</v>
      </c>
      <c r="T100" s="75">
        <v>2</v>
      </c>
      <c r="U100" s="75">
        <v>0</v>
      </c>
      <c r="V100" s="75">
        <v>2</v>
      </c>
      <c r="W100" s="75">
        <v>0</v>
      </c>
      <c r="X100" s="75">
        <v>0</v>
      </c>
      <c r="Y100" s="75">
        <v>8</v>
      </c>
      <c r="Z100" s="75">
        <v>0</v>
      </c>
      <c r="AA100" s="75">
        <v>1</v>
      </c>
      <c r="AB100" s="80" t="s">
        <v>18</v>
      </c>
      <c r="AC100" s="81" t="s">
        <v>117</v>
      </c>
      <c r="AD100" s="82"/>
      <c r="AE100" s="83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83">
        <v>0</v>
      </c>
      <c r="AL100" s="84">
        <v>2025</v>
      </c>
    </row>
    <row r="101" spans="1:38" ht="81.75" customHeight="1">
      <c r="A101" s="10">
        <v>8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 t="s">
        <v>153</v>
      </c>
      <c r="L101" s="10">
        <v>2</v>
      </c>
      <c r="M101" s="10">
        <v>5</v>
      </c>
      <c r="N101" s="10">
        <v>5</v>
      </c>
      <c r="O101" s="10">
        <v>1</v>
      </c>
      <c r="P101" s="10">
        <v>9</v>
      </c>
      <c r="Q101" s="10">
        <v>3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9</v>
      </c>
      <c r="Z101" s="10">
        <v>0</v>
      </c>
      <c r="AA101" s="10">
        <v>0</v>
      </c>
      <c r="AB101" s="36" t="s">
        <v>154</v>
      </c>
      <c r="AC101" s="57" t="s">
        <v>75</v>
      </c>
      <c r="AD101" s="37"/>
      <c r="AE101" s="74">
        <v>0</v>
      </c>
      <c r="AF101" s="103">
        <f>2+100</f>
        <v>102</v>
      </c>
      <c r="AG101" s="103">
        <v>0</v>
      </c>
      <c r="AH101" s="103">
        <v>0</v>
      </c>
      <c r="AI101" s="103">
        <v>0</v>
      </c>
      <c r="AJ101" s="103">
        <v>0</v>
      </c>
      <c r="AK101" s="39">
        <f>SUM(AF101:AJ101)</f>
        <v>102</v>
      </c>
      <c r="AL101" s="38">
        <v>2025</v>
      </c>
    </row>
    <row r="102" spans="1:38" ht="114" customHeight="1">
      <c r="A102" s="10">
        <v>8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 t="s">
        <v>153</v>
      </c>
      <c r="L102" s="10">
        <v>2</v>
      </c>
      <c r="M102" s="10">
        <v>5</v>
      </c>
      <c r="N102" s="10">
        <v>5</v>
      </c>
      <c r="O102" s="10">
        <v>1</v>
      </c>
      <c r="P102" s="10">
        <v>9</v>
      </c>
      <c r="Q102" s="10">
        <v>3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9</v>
      </c>
      <c r="Z102" s="10">
        <v>0</v>
      </c>
      <c r="AA102" s="10">
        <v>1</v>
      </c>
      <c r="AB102" s="11" t="s">
        <v>27</v>
      </c>
      <c r="AC102" s="10" t="s">
        <v>74</v>
      </c>
      <c r="AD102" s="8"/>
      <c r="AE102" s="26">
        <v>1</v>
      </c>
      <c r="AF102" s="106">
        <v>1</v>
      </c>
      <c r="AG102" s="106">
        <v>1</v>
      </c>
      <c r="AH102" s="106">
        <v>1</v>
      </c>
      <c r="AI102" s="106">
        <v>1</v>
      </c>
      <c r="AJ102" s="106">
        <v>1</v>
      </c>
      <c r="AK102" s="26">
        <f>SUM(AF102:AJ102)</f>
        <v>5</v>
      </c>
      <c r="AL102" s="84">
        <v>2025</v>
      </c>
    </row>
    <row r="103" spans="1:38" ht="81.75" customHeight="1">
      <c r="A103" s="10">
        <v>8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 t="s">
        <v>153</v>
      </c>
      <c r="L103" s="10">
        <v>2</v>
      </c>
      <c r="M103" s="10">
        <v>5</v>
      </c>
      <c r="N103" s="10">
        <v>5</v>
      </c>
      <c r="O103" s="10">
        <v>1</v>
      </c>
      <c r="P103" s="10">
        <v>9</v>
      </c>
      <c r="Q103" s="10">
        <v>4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1</v>
      </c>
      <c r="Y103" s="10">
        <v>0</v>
      </c>
      <c r="Z103" s="10">
        <v>0</v>
      </c>
      <c r="AA103" s="10">
        <v>0</v>
      </c>
      <c r="AB103" s="36" t="s">
        <v>155</v>
      </c>
      <c r="AC103" s="57" t="s">
        <v>75</v>
      </c>
      <c r="AD103" s="37"/>
      <c r="AE103" s="74">
        <v>0</v>
      </c>
      <c r="AF103" s="103">
        <f>1+50</f>
        <v>51</v>
      </c>
      <c r="AG103" s="103">
        <v>0</v>
      </c>
      <c r="AH103" s="103">
        <v>0</v>
      </c>
      <c r="AI103" s="103">
        <v>0</v>
      </c>
      <c r="AJ103" s="103">
        <v>0</v>
      </c>
      <c r="AK103" s="39">
        <f>SUM(AF103:AJ103)</f>
        <v>51</v>
      </c>
      <c r="AL103" s="38">
        <v>2025</v>
      </c>
    </row>
    <row r="104" spans="1:38" ht="70.5" customHeight="1">
      <c r="A104" s="10">
        <v>8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 t="s">
        <v>153</v>
      </c>
      <c r="L104" s="10">
        <v>2</v>
      </c>
      <c r="M104" s="10">
        <v>5</v>
      </c>
      <c r="N104" s="10">
        <v>5</v>
      </c>
      <c r="O104" s="10">
        <v>1</v>
      </c>
      <c r="P104" s="10">
        <v>9</v>
      </c>
      <c r="Q104" s="10">
        <v>4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1</v>
      </c>
      <c r="Y104" s="10">
        <v>0</v>
      </c>
      <c r="Z104" s="10">
        <v>0</v>
      </c>
      <c r="AA104" s="10">
        <v>1</v>
      </c>
      <c r="AB104" s="11" t="s">
        <v>85</v>
      </c>
      <c r="AC104" s="10" t="s">
        <v>74</v>
      </c>
      <c r="AD104" s="8"/>
      <c r="AE104" s="14">
        <v>0</v>
      </c>
      <c r="AF104" s="97">
        <v>1</v>
      </c>
      <c r="AG104" s="97">
        <v>0</v>
      </c>
      <c r="AH104" s="97">
        <v>0</v>
      </c>
      <c r="AI104" s="97">
        <v>0</v>
      </c>
      <c r="AJ104" s="97">
        <v>0</v>
      </c>
      <c r="AK104" s="14">
        <v>1</v>
      </c>
      <c r="AL104" s="84">
        <v>2025</v>
      </c>
    </row>
    <row r="105" spans="1:38" ht="66.75" customHeight="1">
      <c r="A105" s="10">
        <v>8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3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2</v>
      </c>
      <c r="T105" s="10">
        <v>2</v>
      </c>
      <c r="U105" s="10">
        <v>0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24" t="s">
        <v>28</v>
      </c>
      <c r="AC105" s="50" t="s">
        <v>75</v>
      </c>
      <c r="AD105" s="54"/>
      <c r="AE105" s="52">
        <f>SUM(AE109+AE111)</f>
        <v>391.2</v>
      </c>
      <c r="AF105" s="52">
        <f aca="true" t="shared" si="9" ref="AF105:AK105">SUM(AF109+AF111)</f>
        <v>777.6999999999999</v>
      </c>
      <c r="AG105" s="52">
        <f t="shared" si="9"/>
        <v>125.9</v>
      </c>
      <c r="AH105" s="52">
        <f t="shared" si="9"/>
        <v>125.9</v>
      </c>
      <c r="AI105" s="52">
        <f t="shared" si="9"/>
        <v>125.9</v>
      </c>
      <c r="AJ105" s="52">
        <f t="shared" si="9"/>
        <v>125.9</v>
      </c>
      <c r="AK105" s="52">
        <f t="shared" si="9"/>
        <v>1281.3000000000002</v>
      </c>
      <c r="AL105" s="53">
        <v>2025</v>
      </c>
    </row>
    <row r="106" spans="1:38" ht="54.75" customHeight="1">
      <c r="A106" s="10">
        <v>8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3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2</v>
      </c>
      <c r="T106" s="10">
        <v>2</v>
      </c>
      <c r="U106" s="10">
        <v>0</v>
      </c>
      <c r="V106" s="10">
        <v>3</v>
      </c>
      <c r="W106" s="10">
        <v>0</v>
      </c>
      <c r="X106" s="10">
        <v>0</v>
      </c>
      <c r="Y106" s="10">
        <v>0</v>
      </c>
      <c r="Z106" s="10">
        <v>0</v>
      </c>
      <c r="AA106" s="10">
        <v>1</v>
      </c>
      <c r="AB106" s="11" t="s">
        <v>14</v>
      </c>
      <c r="AC106" s="10" t="s">
        <v>74</v>
      </c>
      <c r="AD106" s="8"/>
      <c r="AE106" s="14">
        <v>85</v>
      </c>
      <c r="AF106" s="97">
        <v>85</v>
      </c>
      <c r="AG106" s="97">
        <v>85</v>
      </c>
      <c r="AH106" s="97">
        <v>85</v>
      </c>
      <c r="AI106" s="97">
        <v>85</v>
      </c>
      <c r="AJ106" s="97">
        <v>85</v>
      </c>
      <c r="AK106" s="14">
        <v>85</v>
      </c>
      <c r="AL106" s="14">
        <v>2025</v>
      </c>
    </row>
    <row r="107" spans="1:38" ht="51" customHeight="1">
      <c r="A107" s="10">
        <v>8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3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2</v>
      </c>
      <c r="T107" s="10">
        <v>2</v>
      </c>
      <c r="U107" s="10">
        <v>0</v>
      </c>
      <c r="V107" s="10">
        <v>3</v>
      </c>
      <c r="W107" s="10">
        <v>0</v>
      </c>
      <c r="X107" s="10">
        <v>0</v>
      </c>
      <c r="Y107" s="10">
        <v>0</v>
      </c>
      <c r="Z107" s="10">
        <v>0</v>
      </c>
      <c r="AA107" s="10">
        <v>2</v>
      </c>
      <c r="AB107" s="11" t="s">
        <v>15</v>
      </c>
      <c r="AC107" s="10" t="s">
        <v>74</v>
      </c>
      <c r="AD107" s="8"/>
      <c r="AE107" s="14">
        <v>13</v>
      </c>
      <c r="AF107" s="97">
        <v>13</v>
      </c>
      <c r="AG107" s="97">
        <v>15</v>
      </c>
      <c r="AH107" s="97">
        <v>15</v>
      </c>
      <c r="AI107" s="97">
        <v>20</v>
      </c>
      <c r="AJ107" s="97">
        <v>20</v>
      </c>
      <c r="AK107" s="14">
        <v>20</v>
      </c>
      <c r="AL107" s="14">
        <v>2025</v>
      </c>
    </row>
    <row r="108" spans="1:38" ht="70.5" customHeight="1">
      <c r="A108" s="10">
        <v>8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3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2</v>
      </c>
      <c r="T108" s="10">
        <v>2</v>
      </c>
      <c r="U108" s="10">
        <v>0</v>
      </c>
      <c r="V108" s="10">
        <v>3</v>
      </c>
      <c r="W108" s="10">
        <v>0</v>
      </c>
      <c r="X108" s="10">
        <v>0</v>
      </c>
      <c r="Y108" s="10">
        <v>0</v>
      </c>
      <c r="Z108" s="10">
        <v>0</v>
      </c>
      <c r="AA108" s="10">
        <v>3</v>
      </c>
      <c r="AB108" s="11" t="s">
        <v>16</v>
      </c>
      <c r="AC108" s="10" t="s">
        <v>74</v>
      </c>
      <c r="AD108" s="8"/>
      <c r="AE108" s="14">
        <v>79</v>
      </c>
      <c r="AF108" s="97">
        <v>79</v>
      </c>
      <c r="AG108" s="97">
        <v>79</v>
      </c>
      <c r="AH108" s="97">
        <v>79</v>
      </c>
      <c r="AI108" s="97">
        <v>79</v>
      </c>
      <c r="AJ108" s="97">
        <v>79</v>
      </c>
      <c r="AK108" s="14">
        <v>79</v>
      </c>
      <c r="AL108" s="14">
        <v>2025</v>
      </c>
    </row>
    <row r="109" spans="1:38" ht="70.5" customHeight="1">
      <c r="A109" s="75">
        <v>8</v>
      </c>
      <c r="B109" s="75">
        <v>1</v>
      </c>
      <c r="C109" s="75">
        <v>3</v>
      </c>
      <c r="D109" s="75">
        <v>0</v>
      </c>
      <c r="E109" s="75">
        <v>8</v>
      </c>
      <c r="F109" s="75">
        <v>0</v>
      </c>
      <c r="G109" s="75">
        <v>1</v>
      </c>
      <c r="H109" s="75">
        <v>0</v>
      </c>
      <c r="I109" s="75">
        <v>2</v>
      </c>
      <c r="J109" s="75">
        <v>2</v>
      </c>
      <c r="K109" s="75">
        <v>0</v>
      </c>
      <c r="L109" s="75">
        <v>3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2</v>
      </c>
      <c r="T109" s="75">
        <v>2</v>
      </c>
      <c r="U109" s="75">
        <v>0</v>
      </c>
      <c r="V109" s="75">
        <v>3</v>
      </c>
      <c r="W109" s="75">
        <v>0</v>
      </c>
      <c r="X109" s="75">
        <v>0</v>
      </c>
      <c r="Y109" s="75">
        <v>1</v>
      </c>
      <c r="Z109" s="75">
        <v>0</v>
      </c>
      <c r="AA109" s="75">
        <v>0</v>
      </c>
      <c r="AB109" s="73" t="s">
        <v>29</v>
      </c>
      <c r="AC109" s="77" t="s">
        <v>75</v>
      </c>
      <c r="AD109" s="127"/>
      <c r="AE109" s="74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74">
        <f>SUM(AF109:AJ109)</f>
        <v>0</v>
      </c>
      <c r="AL109" s="79">
        <v>2025</v>
      </c>
    </row>
    <row r="110" spans="1:38" s="110" customFormat="1" ht="51" customHeight="1">
      <c r="A110" s="10">
        <v>8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3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2</v>
      </c>
      <c r="T110" s="10">
        <v>2</v>
      </c>
      <c r="U110" s="10">
        <v>0</v>
      </c>
      <c r="V110" s="10">
        <v>3</v>
      </c>
      <c r="W110" s="10">
        <v>0</v>
      </c>
      <c r="X110" s="10">
        <v>0</v>
      </c>
      <c r="Y110" s="10">
        <v>1</v>
      </c>
      <c r="Z110" s="10">
        <v>0</v>
      </c>
      <c r="AA110" s="10">
        <v>1</v>
      </c>
      <c r="AB110" s="11" t="s">
        <v>81</v>
      </c>
      <c r="AC110" s="10" t="s">
        <v>74</v>
      </c>
      <c r="AD110" s="8"/>
      <c r="AE110" s="2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26">
        <v>0</v>
      </c>
      <c r="AL110" s="26">
        <v>2025</v>
      </c>
    </row>
    <row r="111" spans="1:38" ht="51" customHeight="1">
      <c r="A111" s="10">
        <v>8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3</v>
      </c>
      <c r="M111" s="10" t="s">
        <v>82</v>
      </c>
      <c r="N111" s="10">
        <v>4</v>
      </c>
      <c r="O111" s="10">
        <v>6</v>
      </c>
      <c r="P111" s="10">
        <v>7</v>
      </c>
      <c r="Q111" s="10">
        <v>0</v>
      </c>
      <c r="R111" s="10">
        <v>0</v>
      </c>
      <c r="S111" s="10">
        <v>2</v>
      </c>
      <c r="T111" s="10">
        <v>2</v>
      </c>
      <c r="U111" s="10">
        <v>0</v>
      </c>
      <c r="V111" s="10">
        <v>3</v>
      </c>
      <c r="W111" s="10">
        <v>0</v>
      </c>
      <c r="X111" s="10">
        <v>0</v>
      </c>
      <c r="Y111" s="10">
        <v>2</v>
      </c>
      <c r="Z111" s="10">
        <v>0</v>
      </c>
      <c r="AA111" s="10">
        <v>0</v>
      </c>
      <c r="AB111" s="40" t="s">
        <v>57</v>
      </c>
      <c r="AC111" s="57" t="s">
        <v>75</v>
      </c>
      <c r="AD111" s="8"/>
      <c r="AE111" s="74">
        <v>391.2</v>
      </c>
      <c r="AF111" s="103">
        <f>125.9+651.8</f>
        <v>777.6999999999999</v>
      </c>
      <c r="AG111" s="103">
        <v>125.9</v>
      </c>
      <c r="AH111" s="103">
        <v>125.9</v>
      </c>
      <c r="AI111" s="103">
        <v>125.9</v>
      </c>
      <c r="AJ111" s="103">
        <v>125.9</v>
      </c>
      <c r="AK111" s="39">
        <f>SUM(AF111:AJ111)</f>
        <v>1281.3000000000002</v>
      </c>
      <c r="AL111" s="38">
        <v>2025</v>
      </c>
    </row>
    <row r="112" spans="1:38" ht="79.5" customHeight="1">
      <c r="A112" s="10">
        <v>8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3</v>
      </c>
      <c r="M112" s="10" t="s">
        <v>82</v>
      </c>
      <c r="N112" s="10">
        <v>4</v>
      </c>
      <c r="O112" s="10">
        <v>6</v>
      </c>
      <c r="P112" s="10">
        <v>7</v>
      </c>
      <c r="Q112" s="10">
        <v>0</v>
      </c>
      <c r="R112" s="10">
        <v>0</v>
      </c>
      <c r="S112" s="10">
        <v>2</v>
      </c>
      <c r="T112" s="10">
        <v>2</v>
      </c>
      <c r="U112" s="10">
        <v>0</v>
      </c>
      <c r="V112" s="10">
        <v>3</v>
      </c>
      <c r="W112" s="10">
        <v>0</v>
      </c>
      <c r="X112" s="10">
        <v>0</v>
      </c>
      <c r="Y112" s="10">
        <v>2</v>
      </c>
      <c r="Z112" s="10">
        <v>0</v>
      </c>
      <c r="AA112" s="10">
        <v>1</v>
      </c>
      <c r="AB112" s="11" t="s">
        <v>103</v>
      </c>
      <c r="AC112" s="59" t="s">
        <v>117</v>
      </c>
      <c r="AD112" s="44"/>
      <c r="AE112" s="45">
        <v>1</v>
      </c>
      <c r="AF112" s="104">
        <v>1</v>
      </c>
      <c r="AG112" s="104">
        <v>1</v>
      </c>
      <c r="AH112" s="104">
        <v>1</v>
      </c>
      <c r="AI112" s="104">
        <v>1</v>
      </c>
      <c r="AJ112" s="104">
        <v>1</v>
      </c>
      <c r="AK112" s="45">
        <v>5</v>
      </c>
      <c r="AL112" s="26">
        <v>2025</v>
      </c>
    </row>
    <row r="113" spans="1:38" ht="36" customHeight="1">
      <c r="A113" s="65">
        <v>8</v>
      </c>
      <c r="B113" s="65">
        <v>1</v>
      </c>
      <c r="C113" s="65">
        <v>3</v>
      </c>
      <c r="D113" s="65">
        <v>0</v>
      </c>
      <c r="E113" s="65">
        <v>8</v>
      </c>
      <c r="F113" s="65">
        <v>0</v>
      </c>
      <c r="G113" s="65">
        <v>4</v>
      </c>
      <c r="H113" s="65">
        <v>0</v>
      </c>
      <c r="I113" s="65">
        <v>2</v>
      </c>
      <c r="J113" s="65">
        <v>9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2</v>
      </c>
      <c r="T113" s="65">
        <v>9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6" t="s">
        <v>133</v>
      </c>
      <c r="AC113" s="67" t="s">
        <v>75</v>
      </c>
      <c r="AD113" s="68"/>
      <c r="AE113" s="69">
        <f aca="true" t="shared" si="10" ref="AE113:AK113">SUM(AE115+AE116)</f>
        <v>1187</v>
      </c>
      <c r="AF113" s="69">
        <f t="shared" si="10"/>
        <v>1267.9</v>
      </c>
      <c r="AG113" s="69">
        <f t="shared" si="10"/>
        <v>1267.9</v>
      </c>
      <c r="AH113" s="69">
        <f t="shared" si="10"/>
        <v>1267.9</v>
      </c>
      <c r="AI113" s="69">
        <f t="shared" si="10"/>
        <v>1267.9</v>
      </c>
      <c r="AJ113" s="69">
        <f t="shared" si="10"/>
        <v>1267.9</v>
      </c>
      <c r="AK113" s="69">
        <f t="shared" si="10"/>
        <v>6339.5</v>
      </c>
      <c r="AL113" s="70">
        <v>2025</v>
      </c>
    </row>
    <row r="114" spans="1:38" ht="69.75" customHeight="1">
      <c r="A114" s="10">
        <v>8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4</v>
      </c>
      <c r="H114" s="10">
        <v>0</v>
      </c>
      <c r="I114" s="10">
        <v>2</v>
      </c>
      <c r="J114" s="10">
        <v>9</v>
      </c>
      <c r="K114" s="10">
        <v>9</v>
      </c>
      <c r="L114" s="10">
        <v>9</v>
      </c>
      <c r="M114" s="10">
        <v>2</v>
      </c>
      <c r="N114" s="10">
        <v>0</v>
      </c>
      <c r="O114" s="10">
        <v>0</v>
      </c>
      <c r="P114" s="10">
        <v>1</v>
      </c>
      <c r="Q114" s="10" t="s">
        <v>83</v>
      </c>
      <c r="R114" s="10">
        <v>0</v>
      </c>
      <c r="S114" s="10">
        <v>2</v>
      </c>
      <c r="T114" s="10">
        <v>9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1</v>
      </c>
      <c r="AB114" s="11" t="s">
        <v>104</v>
      </c>
      <c r="AC114" s="59" t="s">
        <v>120</v>
      </c>
      <c r="AD114" s="44" t="s">
        <v>119</v>
      </c>
      <c r="AE114" s="45" t="s">
        <v>119</v>
      </c>
      <c r="AF114" s="104" t="s">
        <v>119</v>
      </c>
      <c r="AG114" s="104" t="s">
        <v>119</v>
      </c>
      <c r="AH114" s="104" t="s">
        <v>119</v>
      </c>
      <c r="AI114" s="104" t="s">
        <v>119</v>
      </c>
      <c r="AJ114" s="104" t="s">
        <v>119</v>
      </c>
      <c r="AK114" s="45" t="s">
        <v>119</v>
      </c>
      <c r="AL114" s="26" t="s">
        <v>119</v>
      </c>
    </row>
    <row r="115" spans="1:38" ht="57.75" customHeight="1">
      <c r="A115" s="10">
        <v>8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4</v>
      </c>
      <c r="H115" s="10">
        <v>0</v>
      </c>
      <c r="I115" s="10">
        <v>2</v>
      </c>
      <c r="J115" s="10">
        <v>9</v>
      </c>
      <c r="K115" s="10">
        <v>9</v>
      </c>
      <c r="L115" s="10">
        <v>9</v>
      </c>
      <c r="M115" s="10">
        <v>2</v>
      </c>
      <c r="N115" s="10">
        <v>0</v>
      </c>
      <c r="O115" s="10">
        <v>0</v>
      </c>
      <c r="P115" s="10">
        <v>1</v>
      </c>
      <c r="Q115" s="63" t="s">
        <v>83</v>
      </c>
      <c r="R115" s="10">
        <v>0</v>
      </c>
      <c r="S115" s="10">
        <v>2</v>
      </c>
      <c r="T115" s="10">
        <v>9</v>
      </c>
      <c r="U115" s="10">
        <v>0</v>
      </c>
      <c r="V115" s="10">
        <v>1</v>
      </c>
      <c r="W115" s="10">
        <v>0</v>
      </c>
      <c r="X115" s="10">
        <v>0</v>
      </c>
      <c r="Y115" s="10">
        <v>1</v>
      </c>
      <c r="Z115" s="10">
        <v>0</v>
      </c>
      <c r="AA115" s="10">
        <v>0</v>
      </c>
      <c r="AB115" s="36" t="s">
        <v>105</v>
      </c>
      <c r="AC115" s="57" t="s">
        <v>75</v>
      </c>
      <c r="AD115" s="37"/>
      <c r="AE115" s="38">
        <v>1187</v>
      </c>
      <c r="AF115" s="102">
        <v>1267.9</v>
      </c>
      <c r="AG115" s="102">
        <v>1267.9</v>
      </c>
      <c r="AH115" s="102">
        <v>1267.9</v>
      </c>
      <c r="AI115" s="102">
        <v>1267.9</v>
      </c>
      <c r="AJ115" s="102">
        <v>1267.9</v>
      </c>
      <c r="AK115" s="38">
        <f>SUM(AF115:AJ115)</f>
        <v>6339.5</v>
      </c>
      <c r="AL115" s="38">
        <v>2025</v>
      </c>
    </row>
    <row r="116" spans="1:38" ht="42.75" customHeight="1">
      <c r="A116" s="10">
        <v>8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4</v>
      </c>
      <c r="H116" s="10">
        <v>0</v>
      </c>
      <c r="I116" s="10">
        <v>2</v>
      </c>
      <c r="J116" s="10">
        <v>9</v>
      </c>
      <c r="K116" s="10">
        <v>9</v>
      </c>
      <c r="L116" s="10">
        <v>9</v>
      </c>
      <c r="M116" s="10">
        <v>2</v>
      </c>
      <c r="N116" s="10">
        <v>0</v>
      </c>
      <c r="O116" s="10">
        <v>0</v>
      </c>
      <c r="P116" s="10">
        <v>3</v>
      </c>
      <c r="Q116" s="10" t="s">
        <v>83</v>
      </c>
      <c r="R116" s="10">
        <v>0</v>
      </c>
      <c r="S116" s="10">
        <v>2</v>
      </c>
      <c r="T116" s="10">
        <v>9</v>
      </c>
      <c r="U116" s="10">
        <v>0</v>
      </c>
      <c r="V116" s="10">
        <v>1</v>
      </c>
      <c r="W116" s="10">
        <v>0</v>
      </c>
      <c r="X116" s="10">
        <v>0</v>
      </c>
      <c r="Y116" s="10">
        <v>1</v>
      </c>
      <c r="Z116" s="10">
        <v>0</v>
      </c>
      <c r="AA116" s="10">
        <v>0</v>
      </c>
      <c r="AB116" s="36" t="s">
        <v>149</v>
      </c>
      <c r="AC116" s="57" t="s">
        <v>75</v>
      </c>
      <c r="AD116" s="37"/>
      <c r="AE116" s="39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39">
        <f>SUM(AF116:AJ116)</f>
        <v>0</v>
      </c>
      <c r="AL116" s="38">
        <v>2025</v>
      </c>
    </row>
    <row r="117" spans="1:38" ht="35.25" customHeight="1">
      <c r="A117" s="10">
        <v>8</v>
      </c>
      <c r="B117" s="10">
        <v>1</v>
      </c>
      <c r="C117" s="10">
        <v>3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1" t="s">
        <v>84</v>
      </c>
      <c r="AC117" s="9" t="s">
        <v>119</v>
      </c>
      <c r="AD117" s="8" t="s">
        <v>119</v>
      </c>
      <c r="AE117" s="14" t="s">
        <v>119</v>
      </c>
      <c r="AF117" s="97" t="s">
        <v>119</v>
      </c>
      <c r="AG117" s="97" t="s">
        <v>119</v>
      </c>
      <c r="AH117" s="97" t="s">
        <v>119</v>
      </c>
      <c r="AI117" s="97" t="s">
        <v>119</v>
      </c>
      <c r="AJ117" s="97" t="s">
        <v>119</v>
      </c>
      <c r="AK117" s="14" t="s">
        <v>119</v>
      </c>
      <c r="AL117" s="14" t="s">
        <v>119</v>
      </c>
    </row>
    <row r="118" spans="1:38" ht="108.75" customHeight="1">
      <c r="A118" s="10">
        <v>8</v>
      </c>
      <c r="B118" s="10">
        <v>1</v>
      </c>
      <c r="C118" s="10">
        <v>3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1" t="s">
        <v>106</v>
      </c>
      <c r="AC118" s="88" t="s">
        <v>120</v>
      </c>
      <c r="AD118" s="12" t="s">
        <v>119</v>
      </c>
      <c r="AE118" s="14" t="s">
        <v>119</v>
      </c>
      <c r="AF118" s="97" t="s">
        <v>119</v>
      </c>
      <c r="AG118" s="97" t="s">
        <v>119</v>
      </c>
      <c r="AH118" s="97" t="s">
        <v>119</v>
      </c>
      <c r="AI118" s="97" t="s">
        <v>119</v>
      </c>
      <c r="AJ118" s="97" t="s">
        <v>119</v>
      </c>
      <c r="AK118" s="14" t="s">
        <v>119</v>
      </c>
      <c r="AL118" s="14" t="s">
        <v>119</v>
      </c>
    </row>
    <row r="119" spans="1:38" ht="107.25" customHeight="1">
      <c r="A119" s="10">
        <v>8</v>
      </c>
      <c r="B119" s="10">
        <v>1</v>
      </c>
      <c r="C119" s="10">
        <v>3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1" t="s">
        <v>107</v>
      </c>
      <c r="AC119" s="10" t="s">
        <v>74</v>
      </c>
      <c r="AD119" s="12"/>
      <c r="AE119" s="14">
        <v>6</v>
      </c>
      <c r="AF119" s="97">
        <v>6</v>
      </c>
      <c r="AG119" s="97">
        <v>6</v>
      </c>
      <c r="AH119" s="97">
        <v>6</v>
      </c>
      <c r="AI119" s="97">
        <v>6</v>
      </c>
      <c r="AJ119" s="97">
        <v>6</v>
      </c>
      <c r="AK119" s="14">
        <f>SUM(AF119:AJ119)</f>
        <v>30</v>
      </c>
      <c r="AL119" s="14">
        <v>2025</v>
      </c>
    </row>
    <row r="120" spans="1:38" ht="84" customHeight="1">
      <c r="A120" s="10">
        <v>8</v>
      </c>
      <c r="B120" s="10">
        <v>1</v>
      </c>
      <c r="C120" s="10">
        <v>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1" t="s">
        <v>108</v>
      </c>
      <c r="AC120" s="88" t="s">
        <v>120</v>
      </c>
      <c r="AD120" s="8"/>
      <c r="AE120" s="14" t="s">
        <v>119</v>
      </c>
      <c r="AF120" s="97" t="s">
        <v>119</v>
      </c>
      <c r="AG120" s="97" t="s">
        <v>119</v>
      </c>
      <c r="AH120" s="97" t="s">
        <v>119</v>
      </c>
      <c r="AI120" s="97" t="s">
        <v>119</v>
      </c>
      <c r="AJ120" s="97" t="s">
        <v>119</v>
      </c>
      <c r="AK120" s="14" t="s">
        <v>119</v>
      </c>
      <c r="AL120" s="14" t="s">
        <v>119</v>
      </c>
    </row>
    <row r="121" spans="1:38" ht="63.75" customHeight="1">
      <c r="A121" s="10">
        <v>8</v>
      </c>
      <c r="B121" s="10">
        <v>1</v>
      </c>
      <c r="C121" s="10">
        <v>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1" t="s">
        <v>98</v>
      </c>
      <c r="AC121" s="10" t="s">
        <v>74</v>
      </c>
      <c r="AD121" s="8"/>
      <c r="AE121" s="14">
        <v>12</v>
      </c>
      <c r="AF121" s="97">
        <v>12</v>
      </c>
      <c r="AG121" s="97">
        <v>12</v>
      </c>
      <c r="AH121" s="97">
        <v>12</v>
      </c>
      <c r="AI121" s="97">
        <v>12</v>
      </c>
      <c r="AJ121" s="97">
        <v>12</v>
      </c>
      <c r="AK121" s="14">
        <v>60</v>
      </c>
      <c r="AL121" s="14">
        <v>2025</v>
      </c>
    </row>
    <row r="122" spans="1:38" ht="95.25" customHeight="1">
      <c r="A122" s="10">
        <v>8</v>
      </c>
      <c r="B122" s="10">
        <v>1</v>
      </c>
      <c r="C122" s="10">
        <v>3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1" t="s">
        <v>99</v>
      </c>
      <c r="AC122" s="88" t="s">
        <v>120</v>
      </c>
      <c r="AD122" s="8"/>
      <c r="AE122" s="14" t="s">
        <v>119</v>
      </c>
      <c r="AF122" s="97" t="s">
        <v>119</v>
      </c>
      <c r="AG122" s="97" t="s">
        <v>119</v>
      </c>
      <c r="AH122" s="97" t="s">
        <v>119</v>
      </c>
      <c r="AI122" s="97" t="s">
        <v>119</v>
      </c>
      <c r="AJ122" s="97" t="s">
        <v>119</v>
      </c>
      <c r="AK122" s="14" t="s">
        <v>119</v>
      </c>
      <c r="AL122" s="14" t="s">
        <v>119</v>
      </c>
    </row>
    <row r="123" spans="1:38" ht="89.25" customHeight="1">
      <c r="A123" s="10">
        <v>8</v>
      </c>
      <c r="B123" s="10">
        <v>1</v>
      </c>
      <c r="C123" s="10">
        <v>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1" t="s">
        <v>100</v>
      </c>
      <c r="AC123" s="10" t="s">
        <v>117</v>
      </c>
      <c r="AD123" s="8"/>
      <c r="AE123" s="14">
        <v>4</v>
      </c>
      <c r="AF123" s="97">
        <v>4</v>
      </c>
      <c r="AG123" s="97">
        <v>4</v>
      </c>
      <c r="AH123" s="97">
        <v>4</v>
      </c>
      <c r="AI123" s="97">
        <v>4</v>
      </c>
      <c r="AJ123" s="97">
        <v>4</v>
      </c>
      <c r="AK123" s="14">
        <v>24</v>
      </c>
      <c r="AL123" s="14">
        <v>2025</v>
      </c>
    </row>
    <row r="124" spans="1:38" ht="102">
      <c r="A124" s="10">
        <v>8</v>
      </c>
      <c r="B124" s="10">
        <v>1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1" t="s">
        <v>102</v>
      </c>
      <c r="AC124" s="88" t="s">
        <v>120</v>
      </c>
      <c r="AD124" s="8"/>
      <c r="AE124" s="14" t="s">
        <v>119</v>
      </c>
      <c r="AF124" s="97" t="s">
        <v>119</v>
      </c>
      <c r="AG124" s="97" t="s">
        <v>119</v>
      </c>
      <c r="AH124" s="97" t="s">
        <v>119</v>
      </c>
      <c r="AI124" s="97" t="s">
        <v>119</v>
      </c>
      <c r="AJ124" s="97" t="s">
        <v>119</v>
      </c>
      <c r="AK124" s="14" t="s">
        <v>119</v>
      </c>
      <c r="AL124" s="14" t="s">
        <v>119</v>
      </c>
    </row>
    <row r="125" spans="1:38" ht="76.5">
      <c r="A125" s="10">
        <v>8</v>
      </c>
      <c r="B125" s="10">
        <v>1</v>
      </c>
      <c r="C125" s="10">
        <v>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1" t="s">
        <v>101</v>
      </c>
      <c r="AC125" s="10" t="s">
        <v>74</v>
      </c>
      <c r="AD125" s="8"/>
      <c r="AE125" s="14">
        <v>4</v>
      </c>
      <c r="AF125" s="97">
        <v>4</v>
      </c>
      <c r="AG125" s="97">
        <v>4</v>
      </c>
      <c r="AH125" s="97">
        <v>4</v>
      </c>
      <c r="AI125" s="97">
        <v>4</v>
      </c>
      <c r="AJ125" s="97">
        <v>4</v>
      </c>
      <c r="AK125" s="14">
        <v>24</v>
      </c>
      <c r="AL125" s="14">
        <v>2025</v>
      </c>
    </row>
    <row r="126" spans="1:38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18"/>
      <c r="AC126" s="33"/>
      <c r="AD126" s="34"/>
      <c r="AE126" s="35"/>
      <c r="AF126" s="107"/>
      <c r="AG126" s="107"/>
      <c r="AH126" s="107"/>
      <c r="AI126" s="107"/>
      <c r="AJ126" s="107"/>
      <c r="AK126" s="35"/>
      <c r="AL126" s="35"/>
    </row>
    <row r="127" spans="1:38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108"/>
      <c r="AG127" s="108"/>
      <c r="AH127" s="108"/>
      <c r="AI127" s="108"/>
      <c r="AJ127" s="108"/>
      <c r="AK127" s="32"/>
      <c r="AL127" s="5"/>
    </row>
    <row r="128" spans="1:38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108"/>
      <c r="AG128" s="108"/>
      <c r="AH128" s="108"/>
      <c r="AI128" s="108"/>
      <c r="AJ128" s="108"/>
      <c r="AK128" s="32"/>
      <c r="AL128" s="5"/>
    </row>
    <row r="129" spans="1:38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108"/>
      <c r="AG129" s="108"/>
      <c r="AH129" s="108"/>
      <c r="AI129" s="108"/>
      <c r="AJ129" s="108"/>
      <c r="AK129" s="32"/>
      <c r="AL129" s="5"/>
    </row>
    <row r="130" spans="1:38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08"/>
      <c r="AG130" s="108"/>
      <c r="AH130" s="108"/>
      <c r="AI130" s="108"/>
      <c r="AJ130" s="108"/>
      <c r="AK130" s="32"/>
      <c r="AL130" s="5"/>
    </row>
    <row r="131" spans="1:38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108"/>
      <c r="AG131" s="108"/>
      <c r="AH131" s="108"/>
      <c r="AI131" s="108"/>
      <c r="AJ131" s="108"/>
      <c r="AK131" s="32"/>
      <c r="AL131" s="5"/>
    </row>
    <row r="132" spans="1:38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108"/>
      <c r="AG132" s="108"/>
      <c r="AH132" s="108"/>
      <c r="AI132" s="108"/>
      <c r="AJ132" s="108"/>
      <c r="AK132" s="32"/>
      <c r="AL132" s="5"/>
    </row>
    <row r="133" spans="1:38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108"/>
      <c r="AG133" s="108"/>
      <c r="AH133" s="108"/>
      <c r="AI133" s="108"/>
      <c r="AJ133" s="108"/>
      <c r="AK133" s="32"/>
      <c r="AL133" s="5"/>
    </row>
    <row r="134" spans="1:38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108"/>
      <c r="AG134" s="108"/>
      <c r="AH134" s="108"/>
      <c r="AI134" s="108"/>
      <c r="AJ134" s="108"/>
      <c r="AK134" s="32"/>
      <c r="AL134" s="5"/>
    </row>
    <row r="135" spans="1:38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108"/>
      <c r="AG135" s="108"/>
      <c r="AH135" s="108"/>
      <c r="AI135" s="108"/>
      <c r="AJ135" s="108"/>
      <c r="AK135" s="32"/>
      <c r="AL135" s="5"/>
    </row>
    <row r="136" spans="1:38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108"/>
      <c r="AG136" s="108"/>
      <c r="AH136" s="108"/>
      <c r="AI136" s="108"/>
      <c r="AJ136" s="108"/>
      <c r="AK136" s="32"/>
      <c r="AL136" s="5"/>
    </row>
    <row r="137" spans="1:38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08"/>
      <c r="AG137" s="108"/>
      <c r="AH137" s="108"/>
      <c r="AI137" s="108"/>
      <c r="AJ137" s="108"/>
      <c r="AK137" s="32"/>
      <c r="AL137" s="5"/>
    </row>
    <row r="138" spans="1:38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108"/>
      <c r="AG138" s="108"/>
      <c r="AH138" s="108"/>
      <c r="AI138" s="108"/>
      <c r="AJ138" s="108"/>
      <c r="AK138" s="32"/>
      <c r="AL138" s="5"/>
    </row>
    <row r="139" spans="1:38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08"/>
      <c r="AG139" s="108"/>
      <c r="AH139" s="108"/>
      <c r="AI139" s="108"/>
      <c r="AJ139" s="108"/>
      <c r="AK139" s="32"/>
      <c r="AL139" s="5"/>
    </row>
    <row r="140" spans="1:38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08"/>
      <c r="AG140" s="108"/>
      <c r="AH140" s="108"/>
      <c r="AI140" s="108"/>
      <c r="AJ140" s="108"/>
      <c r="AK140" s="32"/>
      <c r="AL140" s="5"/>
    </row>
    <row r="141" spans="1:38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108"/>
      <c r="AG141" s="108"/>
      <c r="AH141" s="108"/>
      <c r="AI141" s="108"/>
      <c r="AJ141" s="108"/>
      <c r="AK141" s="32"/>
      <c r="AL141" s="5"/>
    </row>
    <row r="142" spans="1:38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108"/>
      <c r="AG142" s="108"/>
      <c r="AH142" s="108"/>
      <c r="AI142" s="108"/>
      <c r="AJ142" s="108"/>
      <c r="AK142" s="32"/>
      <c r="AL142" s="5"/>
    </row>
    <row r="143" spans="1:38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108"/>
      <c r="AG143" s="108"/>
      <c r="AH143" s="108"/>
      <c r="AI143" s="108"/>
      <c r="AJ143" s="108"/>
      <c r="AK143" s="32"/>
      <c r="AL143" s="5"/>
    </row>
    <row r="144" spans="1:38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108"/>
      <c r="AG144" s="108"/>
      <c r="AH144" s="108"/>
      <c r="AI144" s="108"/>
      <c r="AJ144" s="108"/>
      <c r="AK144" s="32"/>
      <c r="AL144" s="5"/>
    </row>
    <row r="145" spans="1:38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108"/>
      <c r="AG145" s="108"/>
      <c r="AH145" s="108"/>
      <c r="AI145" s="108"/>
      <c r="AJ145" s="108"/>
      <c r="AK145" s="32"/>
      <c r="AL145" s="5"/>
    </row>
    <row r="146" spans="1:38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108"/>
      <c r="AG146" s="108"/>
      <c r="AH146" s="108"/>
      <c r="AI146" s="108"/>
      <c r="AJ146" s="108"/>
      <c r="AK146" s="32"/>
      <c r="AL146" s="5"/>
    </row>
    <row r="147" spans="1:38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108"/>
      <c r="AG147" s="108"/>
      <c r="AH147" s="108"/>
      <c r="AI147" s="108"/>
      <c r="AJ147" s="108"/>
      <c r="AK147" s="32"/>
      <c r="AL147" s="5"/>
    </row>
    <row r="148" spans="1:38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108"/>
      <c r="AG148" s="108"/>
      <c r="AH148" s="108"/>
      <c r="AI148" s="108"/>
      <c r="AJ148" s="108"/>
      <c r="AK148" s="32"/>
      <c r="AL148" s="5"/>
    </row>
    <row r="149" spans="1:38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108"/>
      <c r="AG149" s="108"/>
      <c r="AH149" s="108"/>
      <c r="AI149" s="108"/>
      <c r="AJ149" s="108"/>
      <c r="AK149" s="32"/>
      <c r="AL149" s="5"/>
    </row>
    <row r="150" spans="1:38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108"/>
      <c r="AG150" s="108"/>
      <c r="AH150" s="108"/>
      <c r="AI150" s="108"/>
      <c r="AJ150" s="108"/>
      <c r="AK150" s="32"/>
      <c r="AL150" s="5"/>
    </row>
    <row r="151" spans="1:38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108"/>
      <c r="AG151" s="108"/>
      <c r="AH151" s="108"/>
      <c r="AI151" s="108"/>
      <c r="AJ151" s="108"/>
      <c r="AK151" s="32"/>
      <c r="AL151" s="5"/>
    </row>
    <row r="152" spans="1:38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108"/>
      <c r="AG152" s="108"/>
      <c r="AH152" s="108"/>
      <c r="AI152" s="108"/>
      <c r="AJ152" s="108"/>
      <c r="AK152" s="32"/>
      <c r="AL152" s="5"/>
    </row>
    <row r="153" spans="1:38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08"/>
      <c r="AG153" s="108"/>
      <c r="AH153" s="108"/>
      <c r="AI153" s="108"/>
      <c r="AJ153" s="108"/>
      <c r="AK153" s="32"/>
      <c r="AL153" s="5"/>
    </row>
    <row r="154" spans="1:38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108"/>
      <c r="AG154" s="108"/>
      <c r="AH154" s="108"/>
      <c r="AI154" s="108"/>
      <c r="AJ154" s="108"/>
      <c r="AK154" s="32"/>
      <c r="AL154" s="5"/>
    </row>
    <row r="155" spans="1:38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108"/>
      <c r="AG155" s="108"/>
      <c r="AH155" s="108"/>
      <c r="AI155" s="108"/>
      <c r="AJ155" s="108"/>
      <c r="AK155" s="32"/>
      <c r="AL155" s="5"/>
    </row>
    <row r="156" spans="1:38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108"/>
      <c r="AG156" s="108"/>
      <c r="AH156" s="108"/>
      <c r="AI156" s="108"/>
      <c r="AJ156" s="108"/>
      <c r="AK156" s="32"/>
      <c r="AL156" s="5"/>
    </row>
    <row r="157" spans="1:38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108"/>
      <c r="AG157" s="108"/>
      <c r="AH157" s="108"/>
      <c r="AI157" s="108"/>
      <c r="AJ157" s="108"/>
      <c r="AK157" s="32"/>
      <c r="AL157" s="5"/>
    </row>
    <row r="158" spans="1:38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08"/>
      <c r="AG158" s="108"/>
      <c r="AH158" s="108"/>
      <c r="AI158" s="108"/>
      <c r="AJ158" s="108"/>
      <c r="AK158" s="32"/>
      <c r="AL158" s="5"/>
    </row>
    <row r="159" spans="1:38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108"/>
      <c r="AG159" s="108"/>
      <c r="AH159" s="108"/>
      <c r="AI159" s="108"/>
      <c r="AJ159" s="108"/>
      <c r="AK159" s="32"/>
      <c r="AL159" s="5"/>
    </row>
    <row r="160" spans="1:38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108"/>
      <c r="AG160" s="108"/>
      <c r="AH160" s="108"/>
      <c r="AI160" s="108"/>
      <c r="AJ160" s="108"/>
      <c r="AK160" s="32"/>
      <c r="AL160" s="5"/>
    </row>
    <row r="161" spans="1:38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108"/>
      <c r="AG161" s="108"/>
      <c r="AH161" s="108"/>
      <c r="AI161" s="108"/>
      <c r="AJ161" s="108"/>
      <c r="AK161" s="32"/>
      <c r="AL161" s="5"/>
    </row>
    <row r="162" spans="1:38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108"/>
      <c r="AG162" s="108"/>
      <c r="AH162" s="108"/>
      <c r="AI162" s="108"/>
      <c r="AJ162" s="108"/>
      <c r="AK162" s="32"/>
      <c r="AL162" s="5"/>
    </row>
    <row r="163" spans="1:38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108"/>
      <c r="AG163" s="108"/>
      <c r="AH163" s="108"/>
      <c r="AI163" s="108"/>
      <c r="AJ163" s="108"/>
      <c r="AK163" s="32"/>
      <c r="AL163" s="5"/>
    </row>
    <row r="164" spans="1:38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108"/>
      <c r="AG164" s="108"/>
      <c r="AH164" s="108"/>
      <c r="AI164" s="108"/>
      <c r="AJ164" s="108"/>
      <c r="AK164" s="32"/>
      <c r="AL164" s="5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108"/>
      <c r="AG165" s="108"/>
      <c r="AH165" s="108"/>
      <c r="AI165" s="108"/>
      <c r="AJ165" s="108"/>
      <c r="AK165" s="32"/>
      <c r="AL165" s="5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108"/>
      <c r="AG166" s="108"/>
      <c r="AH166" s="108"/>
      <c r="AI166" s="108"/>
      <c r="AJ166" s="108"/>
      <c r="AK166" s="32"/>
      <c r="AL166" s="5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108"/>
      <c r="AG167" s="108"/>
      <c r="AH167" s="108"/>
      <c r="AI167" s="108"/>
      <c r="AJ167" s="108"/>
      <c r="AK167" s="32"/>
      <c r="AL167" s="5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108"/>
      <c r="AG168" s="108"/>
      <c r="AH168" s="108"/>
      <c r="AI168" s="108"/>
      <c r="AJ168" s="108"/>
      <c r="AK168" s="32"/>
      <c r="AL168" s="5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108"/>
      <c r="AG169" s="108"/>
      <c r="AH169" s="108"/>
      <c r="AI169" s="108"/>
      <c r="AJ169" s="108"/>
      <c r="AK169" s="32"/>
      <c r="AL169" s="5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108"/>
      <c r="AG170" s="108"/>
      <c r="AH170" s="108"/>
      <c r="AI170" s="108"/>
      <c r="AJ170" s="108"/>
      <c r="AK170" s="32"/>
      <c r="AL170" s="5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108"/>
      <c r="AG171" s="108"/>
      <c r="AH171" s="108"/>
      <c r="AI171" s="108"/>
      <c r="AJ171" s="108"/>
      <c r="AK171" s="32"/>
      <c r="AL171" s="5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108"/>
      <c r="AG172" s="108"/>
      <c r="AH172" s="108"/>
      <c r="AI172" s="108"/>
      <c r="AJ172" s="108"/>
      <c r="AK172" s="32"/>
      <c r="AL172" s="5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108"/>
      <c r="AG173" s="108"/>
      <c r="AH173" s="108"/>
      <c r="AI173" s="108"/>
      <c r="AJ173" s="108"/>
      <c r="AK173" s="32"/>
      <c r="AL173" s="5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108"/>
      <c r="AG174" s="108"/>
      <c r="AH174" s="108"/>
      <c r="AI174" s="108"/>
      <c r="AJ174" s="108"/>
      <c r="AK174" s="32"/>
      <c r="AL174" s="5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108"/>
      <c r="AG175" s="108"/>
      <c r="AH175" s="108"/>
      <c r="AI175" s="108"/>
      <c r="AJ175" s="108"/>
      <c r="AK175" s="32"/>
      <c r="AL175" s="5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108"/>
      <c r="AG176" s="108"/>
      <c r="AH176" s="108"/>
      <c r="AI176" s="108"/>
      <c r="AJ176" s="108"/>
      <c r="AK176" s="32"/>
      <c r="AL176" s="5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108"/>
      <c r="AG177" s="108"/>
      <c r="AH177" s="108"/>
      <c r="AI177" s="108"/>
      <c r="AJ177" s="108"/>
      <c r="AK177" s="32"/>
      <c r="AL177" s="5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108"/>
      <c r="AG178" s="108"/>
      <c r="AH178" s="108"/>
      <c r="AI178" s="108"/>
      <c r="AJ178" s="108"/>
      <c r="AK178" s="32"/>
      <c r="AL178" s="5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108"/>
      <c r="AG179" s="108"/>
      <c r="AH179" s="108"/>
      <c r="AI179" s="108"/>
      <c r="AJ179" s="108"/>
      <c r="AK179" s="32"/>
      <c r="AL179" s="5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108"/>
      <c r="AG180" s="108"/>
      <c r="AH180" s="108"/>
      <c r="AI180" s="108"/>
      <c r="AJ180" s="108"/>
      <c r="AK180" s="32"/>
      <c r="AL180" s="5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108"/>
      <c r="AG181" s="108"/>
      <c r="AH181" s="108"/>
      <c r="AI181" s="108"/>
      <c r="AJ181" s="108"/>
      <c r="AK181" s="32"/>
      <c r="AL181" s="5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108"/>
      <c r="AG182" s="108"/>
      <c r="AH182" s="108"/>
      <c r="AI182" s="108"/>
      <c r="AJ182" s="108"/>
      <c r="AK182" s="32"/>
      <c r="AL182" s="5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108"/>
      <c r="AG183" s="108"/>
      <c r="AH183" s="108"/>
      <c r="AI183" s="108"/>
      <c r="AJ183" s="108"/>
      <c r="AK183" s="32"/>
      <c r="AL183" s="5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108"/>
      <c r="AG184" s="108"/>
      <c r="AH184" s="108"/>
      <c r="AI184" s="108"/>
      <c r="AJ184" s="108"/>
      <c r="AK184" s="32"/>
      <c r="AL184" s="5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108"/>
      <c r="AG185" s="108"/>
      <c r="AH185" s="108"/>
      <c r="AI185" s="108"/>
      <c r="AJ185" s="108"/>
      <c r="AK185" s="32"/>
      <c r="AL185" s="5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108"/>
      <c r="AG186" s="108"/>
      <c r="AH186" s="108"/>
      <c r="AI186" s="108"/>
      <c r="AJ186" s="108"/>
      <c r="AK186" s="32"/>
      <c r="AL186" s="5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108"/>
      <c r="AG187" s="108"/>
      <c r="AH187" s="108"/>
      <c r="AI187" s="108"/>
      <c r="AJ187" s="108"/>
      <c r="AK187" s="32"/>
      <c r="AL187" s="5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108"/>
      <c r="AG188" s="108"/>
      <c r="AH188" s="108"/>
      <c r="AI188" s="108"/>
      <c r="AJ188" s="108"/>
      <c r="AK188" s="32"/>
      <c r="AL188" s="5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108"/>
      <c r="AG189" s="108"/>
      <c r="AH189" s="108"/>
      <c r="AI189" s="108"/>
      <c r="AJ189" s="108"/>
      <c r="AK189" s="32"/>
      <c r="AL189" s="5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108"/>
      <c r="AG190" s="108"/>
      <c r="AH190" s="108"/>
      <c r="AI190" s="108"/>
      <c r="AJ190" s="108"/>
      <c r="AK190" s="32"/>
      <c r="AL190" s="5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108"/>
      <c r="AG191" s="108"/>
      <c r="AH191" s="108"/>
      <c r="AI191" s="108"/>
      <c r="AJ191" s="108"/>
      <c r="AK191" s="32"/>
      <c r="AL191" s="5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108"/>
      <c r="AG192" s="108"/>
      <c r="AH192" s="108"/>
      <c r="AI192" s="108"/>
      <c r="AJ192" s="108"/>
      <c r="AK192" s="32"/>
      <c r="AL192" s="5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108"/>
      <c r="AG193" s="108"/>
      <c r="AH193" s="108"/>
      <c r="AI193" s="108"/>
      <c r="AJ193" s="108"/>
      <c r="AK193" s="32"/>
      <c r="AL193" s="5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108"/>
      <c r="AG194" s="108"/>
      <c r="AH194" s="108"/>
      <c r="AI194" s="108"/>
      <c r="AJ194" s="108"/>
      <c r="AK194" s="32"/>
      <c r="AL194" s="5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108"/>
      <c r="AG195" s="108"/>
      <c r="AH195" s="108"/>
      <c r="AI195" s="108"/>
      <c r="AJ195" s="108"/>
      <c r="AK195" s="32"/>
      <c r="AL195" s="5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108"/>
      <c r="AG196" s="108"/>
      <c r="AH196" s="108"/>
      <c r="AI196" s="108"/>
      <c r="AJ196" s="108"/>
      <c r="AK196" s="32"/>
      <c r="AL196" s="5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108"/>
      <c r="AG197" s="108"/>
      <c r="AH197" s="108"/>
      <c r="AI197" s="108"/>
      <c r="AJ197" s="108"/>
      <c r="AK197" s="32"/>
      <c r="AL197" s="5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108"/>
      <c r="AG198" s="108"/>
      <c r="AH198" s="108"/>
      <c r="AI198" s="108"/>
      <c r="AJ198" s="108"/>
      <c r="AK198" s="32"/>
      <c r="AL198" s="5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108"/>
      <c r="AG199" s="108"/>
      <c r="AH199" s="108"/>
      <c r="AI199" s="108"/>
      <c r="AJ199" s="108"/>
      <c r="AK199" s="32"/>
      <c r="AL199" s="5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108"/>
      <c r="AG200" s="108"/>
      <c r="AH200" s="108"/>
      <c r="AI200" s="108"/>
      <c r="AJ200" s="108"/>
      <c r="AK200" s="32"/>
      <c r="AL200" s="5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108"/>
      <c r="AG201" s="108"/>
      <c r="AH201" s="108"/>
      <c r="AI201" s="108"/>
      <c r="AJ201" s="108"/>
      <c r="AK201" s="32"/>
      <c r="AL201" s="5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108"/>
      <c r="AG202" s="108"/>
      <c r="AH202" s="108"/>
      <c r="AI202" s="108"/>
      <c r="AJ202" s="108"/>
      <c r="AK202" s="32"/>
      <c r="AL202" s="5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108"/>
      <c r="AG203" s="108"/>
      <c r="AH203" s="108"/>
      <c r="AI203" s="108"/>
      <c r="AJ203" s="108"/>
      <c r="AK203" s="32"/>
      <c r="AL203" s="5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108"/>
      <c r="AG204" s="108"/>
      <c r="AH204" s="108"/>
      <c r="AI204" s="108"/>
      <c r="AJ204" s="108"/>
      <c r="AK204" s="32"/>
      <c r="AL204" s="5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108"/>
      <c r="AG205" s="108"/>
      <c r="AH205" s="108"/>
      <c r="AI205" s="108"/>
      <c r="AJ205" s="108"/>
      <c r="AK205" s="32"/>
      <c r="AL205" s="5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108"/>
      <c r="AG206" s="108"/>
      <c r="AH206" s="108"/>
      <c r="AI206" s="108"/>
      <c r="AJ206" s="108"/>
      <c r="AK206" s="32"/>
      <c r="AL206" s="5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108"/>
      <c r="AG207" s="108"/>
      <c r="AH207" s="108"/>
      <c r="AI207" s="108"/>
      <c r="AJ207" s="108"/>
      <c r="AK207" s="32"/>
      <c r="AL207" s="5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108"/>
      <c r="AG208" s="108"/>
      <c r="AH208" s="108"/>
      <c r="AI208" s="108"/>
      <c r="AJ208" s="108"/>
      <c r="AK208" s="32"/>
      <c r="AL208" s="5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108"/>
      <c r="AG209" s="108"/>
      <c r="AH209" s="108"/>
      <c r="AI209" s="108"/>
      <c r="AJ209" s="108"/>
      <c r="AK209" s="32"/>
      <c r="AL209" s="5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108"/>
      <c r="AG210" s="108"/>
      <c r="AH210" s="108"/>
      <c r="AI210" s="108"/>
      <c r="AJ210" s="108"/>
      <c r="AK210" s="32"/>
      <c r="AL210" s="5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108"/>
      <c r="AG211" s="108"/>
      <c r="AH211" s="108"/>
      <c r="AI211" s="108"/>
      <c r="AJ211" s="108"/>
      <c r="AK211" s="32"/>
      <c r="AL211" s="5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108"/>
      <c r="AG212" s="108"/>
      <c r="AH212" s="108"/>
      <c r="AI212" s="108"/>
      <c r="AJ212" s="108"/>
      <c r="AK212" s="32"/>
      <c r="AL212" s="5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108"/>
      <c r="AG213" s="108"/>
      <c r="AH213" s="108"/>
      <c r="AI213" s="108"/>
      <c r="AJ213" s="108"/>
      <c r="AK213" s="32"/>
      <c r="AL213" s="5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108"/>
      <c r="AG214" s="108"/>
      <c r="AH214" s="108"/>
      <c r="AI214" s="108"/>
      <c r="AJ214" s="108"/>
      <c r="AK214" s="32"/>
      <c r="AL214" s="5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108"/>
      <c r="AG215" s="108"/>
      <c r="AH215" s="108"/>
      <c r="AI215" s="108"/>
      <c r="AJ215" s="108"/>
      <c r="AK215" s="32"/>
      <c r="AL215" s="5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108"/>
      <c r="AG216" s="108"/>
      <c r="AH216" s="108"/>
      <c r="AI216" s="108"/>
      <c r="AJ216" s="108"/>
      <c r="AK216" s="32"/>
      <c r="AL216" s="5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108"/>
      <c r="AG217" s="108"/>
      <c r="AH217" s="108"/>
      <c r="AI217" s="108"/>
      <c r="AJ217" s="108"/>
      <c r="AK217" s="32"/>
      <c r="AL217" s="5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108"/>
      <c r="AG218" s="108"/>
      <c r="AH218" s="108"/>
      <c r="AI218" s="108"/>
      <c r="AJ218" s="108"/>
      <c r="AK218" s="32"/>
      <c r="AL218" s="5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108"/>
      <c r="AG219" s="108"/>
      <c r="AH219" s="108"/>
      <c r="AI219" s="108"/>
      <c r="AJ219" s="108"/>
      <c r="AK219" s="32"/>
      <c r="AL219" s="5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108"/>
      <c r="AG220" s="108"/>
      <c r="AH220" s="108"/>
      <c r="AI220" s="108"/>
      <c r="AJ220" s="108"/>
      <c r="AK220" s="32"/>
      <c r="AL220" s="5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108"/>
      <c r="AG221" s="108"/>
      <c r="AH221" s="108"/>
      <c r="AI221" s="108"/>
      <c r="AJ221" s="108"/>
      <c r="AK221" s="32"/>
      <c r="AL221" s="5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108"/>
      <c r="AG222" s="108"/>
      <c r="AH222" s="108"/>
      <c r="AI222" s="108"/>
      <c r="AJ222" s="108"/>
      <c r="AK222" s="32"/>
      <c r="AL222" s="5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108"/>
      <c r="AG223" s="108"/>
      <c r="AH223" s="108"/>
      <c r="AI223" s="108"/>
      <c r="AJ223" s="108"/>
      <c r="AK223" s="32"/>
      <c r="AL223" s="5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108"/>
      <c r="AG224" s="108"/>
      <c r="AH224" s="108"/>
      <c r="AI224" s="108"/>
      <c r="AJ224" s="108"/>
      <c r="AK224" s="32"/>
      <c r="AL224" s="5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108"/>
      <c r="AG225" s="108"/>
      <c r="AH225" s="108"/>
      <c r="AI225" s="108"/>
      <c r="AJ225" s="108"/>
      <c r="AK225" s="32"/>
      <c r="AL225" s="5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108"/>
      <c r="AG226" s="108"/>
      <c r="AH226" s="108"/>
      <c r="AI226" s="108"/>
      <c r="AJ226" s="108"/>
      <c r="AK226" s="32"/>
      <c r="AL226" s="5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108"/>
      <c r="AG227" s="108"/>
      <c r="AH227" s="108"/>
      <c r="AI227" s="108"/>
      <c r="AJ227" s="108"/>
      <c r="AK227" s="32"/>
      <c r="AL227" s="5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108"/>
      <c r="AG228" s="108"/>
      <c r="AH228" s="108"/>
      <c r="AI228" s="108"/>
      <c r="AJ228" s="108"/>
      <c r="AK228" s="32"/>
      <c r="AL228" s="5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108"/>
      <c r="AG229" s="108"/>
      <c r="AH229" s="108"/>
      <c r="AI229" s="108"/>
      <c r="AJ229" s="108"/>
      <c r="AK229" s="32"/>
      <c r="AL229" s="5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108"/>
      <c r="AG230" s="108"/>
      <c r="AH230" s="108"/>
      <c r="AI230" s="108"/>
      <c r="AJ230" s="108"/>
      <c r="AK230" s="32"/>
      <c r="AL230" s="5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108"/>
      <c r="AG231" s="108"/>
      <c r="AH231" s="108"/>
      <c r="AI231" s="108"/>
      <c r="AJ231" s="108"/>
      <c r="AK231" s="32"/>
      <c r="AL231" s="5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108"/>
      <c r="AG232" s="108"/>
      <c r="AH232" s="108"/>
      <c r="AI232" s="108"/>
      <c r="AJ232" s="108"/>
      <c r="AK232" s="32"/>
      <c r="AL232" s="5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108"/>
      <c r="AG233" s="108"/>
      <c r="AH233" s="108"/>
      <c r="AI233" s="108"/>
      <c r="AJ233" s="108"/>
      <c r="AK233" s="32"/>
      <c r="AL233" s="5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108"/>
      <c r="AG234" s="108"/>
      <c r="AH234" s="108"/>
      <c r="AI234" s="108"/>
      <c r="AJ234" s="108"/>
      <c r="AK234" s="32"/>
      <c r="AL234" s="5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108"/>
      <c r="AG235" s="108"/>
      <c r="AH235" s="108"/>
      <c r="AI235" s="108"/>
      <c r="AJ235" s="108"/>
      <c r="AK235" s="32"/>
      <c r="AL235" s="5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108"/>
      <c r="AG236" s="108"/>
      <c r="AH236" s="108"/>
      <c r="AI236" s="108"/>
      <c r="AJ236" s="108"/>
      <c r="AK236" s="32"/>
      <c r="AL236" s="5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108"/>
      <c r="AG237" s="108"/>
      <c r="AH237" s="108"/>
      <c r="AI237" s="108"/>
      <c r="AJ237" s="108"/>
      <c r="AK237" s="32"/>
      <c r="AL237" s="5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108"/>
      <c r="AG238" s="108"/>
      <c r="AH238" s="108"/>
      <c r="AI238" s="108"/>
      <c r="AJ238" s="108"/>
      <c r="AK238" s="32"/>
      <c r="AL238" s="5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108"/>
      <c r="AG239" s="108"/>
      <c r="AH239" s="108"/>
      <c r="AI239" s="108"/>
      <c r="AJ239" s="108"/>
      <c r="AK239" s="32"/>
      <c r="AL239" s="5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108"/>
      <c r="AG240" s="108"/>
      <c r="AH240" s="108"/>
      <c r="AI240" s="108"/>
      <c r="AJ240" s="108"/>
      <c r="AK240" s="32"/>
      <c r="AL240" s="5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108"/>
      <c r="AG241" s="108"/>
      <c r="AH241" s="108"/>
      <c r="AI241" s="108"/>
      <c r="AJ241" s="108"/>
      <c r="AK241" s="32"/>
      <c r="AL241" s="5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108"/>
      <c r="AG242" s="108"/>
      <c r="AH242" s="108"/>
      <c r="AI242" s="108"/>
      <c r="AJ242" s="108"/>
      <c r="AK242" s="32"/>
      <c r="AL242" s="5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108"/>
      <c r="AG243" s="108"/>
      <c r="AH243" s="108"/>
      <c r="AI243" s="108"/>
      <c r="AJ243" s="108"/>
      <c r="AK243" s="32"/>
      <c r="AL243" s="5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108"/>
      <c r="AG244" s="108"/>
      <c r="AH244" s="108"/>
      <c r="AI244" s="108"/>
      <c r="AJ244" s="108"/>
      <c r="AK244" s="32"/>
      <c r="AL244" s="5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108"/>
      <c r="AG245" s="108"/>
      <c r="AH245" s="108"/>
      <c r="AI245" s="108"/>
      <c r="AJ245" s="108"/>
      <c r="AK245" s="32"/>
      <c r="AL245" s="5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108"/>
      <c r="AG246" s="108"/>
      <c r="AH246" s="108"/>
      <c r="AI246" s="108"/>
      <c r="AJ246" s="108"/>
      <c r="AK246" s="32"/>
      <c r="AL246" s="5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108"/>
      <c r="AG247" s="108"/>
      <c r="AH247" s="108"/>
      <c r="AI247" s="108"/>
      <c r="AJ247" s="108"/>
      <c r="AK247" s="32"/>
      <c r="AL247" s="5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108"/>
      <c r="AG248" s="108"/>
      <c r="AH248" s="108"/>
      <c r="AI248" s="108"/>
      <c r="AJ248" s="108"/>
      <c r="AK248" s="32"/>
      <c r="AL248" s="5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108"/>
      <c r="AG249" s="108"/>
      <c r="AH249" s="108"/>
      <c r="AI249" s="108"/>
      <c r="AJ249" s="108"/>
      <c r="AK249" s="32"/>
      <c r="AL249" s="5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108"/>
      <c r="AG250" s="108"/>
      <c r="AH250" s="108"/>
      <c r="AI250" s="108"/>
      <c r="AJ250" s="108"/>
      <c r="AK250" s="32"/>
      <c r="AL250" s="5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108"/>
      <c r="AG251" s="108"/>
      <c r="AH251" s="108"/>
      <c r="AI251" s="108"/>
      <c r="AJ251" s="108"/>
      <c r="AK251" s="32"/>
      <c r="AL251" s="5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108"/>
      <c r="AG252" s="108"/>
      <c r="AH252" s="108"/>
      <c r="AI252" s="108"/>
      <c r="AJ252" s="108"/>
      <c r="AK252" s="32"/>
      <c r="AL252" s="5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108"/>
      <c r="AG253" s="108"/>
      <c r="AH253" s="108"/>
      <c r="AI253" s="108"/>
      <c r="AJ253" s="108"/>
      <c r="AK253" s="32"/>
      <c r="AL253" s="5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108"/>
      <c r="AG254" s="108"/>
      <c r="AH254" s="108"/>
      <c r="AI254" s="108"/>
      <c r="AJ254" s="108"/>
      <c r="AK254" s="32"/>
      <c r="AL254" s="5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108"/>
      <c r="AG255" s="108"/>
      <c r="AH255" s="108"/>
      <c r="AI255" s="108"/>
      <c r="AJ255" s="108"/>
      <c r="AK255" s="32"/>
      <c r="AL255" s="5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108"/>
      <c r="AG256" s="108"/>
      <c r="AH256" s="108"/>
      <c r="AI256" s="108"/>
      <c r="AJ256" s="108"/>
      <c r="AK256" s="32"/>
      <c r="AL256" s="5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108"/>
      <c r="AG257" s="108"/>
      <c r="AH257" s="108"/>
      <c r="AI257" s="108"/>
      <c r="AJ257" s="108"/>
      <c r="AK257" s="32"/>
      <c r="AL257" s="5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108"/>
      <c r="AG258" s="108"/>
      <c r="AH258" s="108"/>
      <c r="AI258" s="108"/>
      <c r="AJ258" s="108"/>
      <c r="AK258" s="32"/>
      <c r="AL258" s="5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108"/>
      <c r="AG259" s="108"/>
      <c r="AH259" s="108"/>
      <c r="AI259" s="108"/>
      <c r="AJ259" s="108"/>
      <c r="AK259" s="32"/>
      <c r="AL259" s="5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108"/>
      <c r="AG260" s="108"/>
      <c r="AH260" s="108"/>
      <c r="AI260" s="108"/>
      <c r="AJ260" s="108"/>
      <c r="AK260" s="32"/>
      <c r="AL260" s="5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108"/>
      <c r="AG261" s="108"/>
      <c r="AH261" s="108"/>
      <c r="AI261" s="108"/>
      <c r="AJ261" s="108"/>
      <c r="AK261" s="32"/>
      <c r="AL261" s="5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108"/>
      <c r="AG262" s="108"/>
      <c r="AH262" s="108"/>
      <c r="AI262" s="108"/>
      <c r="AJ262" s="108"/>
      <c r="AK262" s="32"/>
      <c r="AL262" s="5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108"/>
      <c r="AG263" s="108"/>
      <c r="AH263" s="108"/>
      <c r="AI263" s="108"/>
      <c r="AJ263" s="108"/>
      <c r="AK263" s="32"/>
      <c r="AL263" s="5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108"/>
      <c r="AG264" s="108"/>
      <c r="AH264" s="108"/>
      <c r="AI264" s="108"/>
      <c r="AJ264" s="108"/>
      <c r="AK264" s="32"/>
      <c r="AL264" s="5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108"/>
      <c r="AG265" s="108"/>
      <c r="AH265" s="108"/>
      <c r="AI265" s="108"/>
      <c r="AJ265" s="108"/>
      <c r="AK265" s="32"/>
      <c r="AL265" s="5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108"/>
      <c r="AG266" s="108"/>
      <c r="AH266" s="108"/>
      <c r="AI266" s="108"/>
      <c r="AJ266" s="108"/>
      <c r="AK266" s="32"/>
      <c r="AL266" s="5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108"/>
      <c r="AG267" s="108"/>
      <c r="AH267" s="108"/>
      <c r="AI267" s="108"/>
      <c r="AJ267" s="108"/>
      <c r="AK267" s="32"/>
      <c r="AL267" s="5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108"/>
      <c r="AG268" s="108"/>
      <c r="AH268" s="108"/>
      <c r="AI268" s="108"/>
      <c r="AJ268" s="108"/>
      <c r="AK268" s="32"/>
      <c r="AL268" s="5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108"/>
      <c r="AG269" s="108"/>
      <c r="AH269" s="108"/>
      <c r="AI269" s="108"/>
      <c r="AJ269" s="108"/>
      <c r="AK269" s="32"/>
      <c r="AL269" s="5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108"/>
      <c r="AG270" s="108"/>
      <c r="AH270" s="108"/>
      <c r="AI270" s="108"/>
      <c r="AJ270" s="108"/>
      <c r="AK270" s="32"/>
      <c r="AL270" s="5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108"/>
      <c r="AG271" s="108"/>
      <c r="AH271" s="108"/>
      <c r="AI271" s="108"/>
      <c r="AJ271" s="108"/>
      <c r="AK271" s="32"/>
      <c r="AL271" s="5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108"/>
      <c r="AG272" s="108"/>
      <c r="AH272" s="108"/>
      <c r="AI272" s="108"/>
      <c r="AJ272" s="108"/>
      <c r="AK272" s="32"/>
      <c r="AL272" s="5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108"/>
      <c r="AG273" s="108"/>
      <c r="AH273" s="108"/>
      <c r="AI273" s="108"/>
      <c r="AJ273" s="108"/>
      <c r="AK273" s="32"/>
      <c r="AL273" s="5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108"/>
      <c r="AG274" s="108"/>
      <c r="AH274" s="108"/>
      <c r="AI274" s="108"/>
      <c r="AJ274" s="108"/>
      <c r="AK274" s="32"/>
      <c r="AL274" s="5"/>
    </row>
    <row r="275" spans="1:3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09"/>
      <c r="AG275" s="109"/>
      <c r="AH275" s="109"/>
      <c r="AI275" s="109"/>
      <c r="AJ275" s="109"/>
      <c r="AK275" s="4"/>
    </row>
    <row r="276" spans="1:3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09"/>
      <c r="AG276" s="109"/>
      <c r="AH276" s="109"/>
      <c r="AI276" s="109"/>
      <c r="AJ276" s="109"/>
      <c r="AK276" s="4"/>
    </row>
    <row r="277" spans="1:3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09"/>
      <c r="AG277" s="109"/>
      <c r="AH277" s="109"/>
      <c r="AI277" s="109"/>
      <c r="AJ277" s="109"/>
      <c r="AK277" s="4"/>
    </row>
    <row r="278" spans="1:3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09"/>
      <c r="AG278" s="109"/>
      <c r="AH278" s="109"/>
      <c r="AI278" s="109"/>
      <c r="AJ278" s="109"/>
      <c r="AK278" s="4"/>
    </row>
    <row r="279" spans="1:3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09"/>
      <c r="AG279" s="109"/>
      <c r="AH279" s="109"/>
      <c r="AI279" s="109"/>
      <c r="AJ279" s="109"/>
      <c r="AK279" s="4"/>
    </row>
    <row r="280" spans="1:3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09"/>
      <c r="AG280" s="109"/>
      <c r="AH280" s="109"/>
      <c r="AI280" s="109"/>
      <c r="AJ280" s="109"/>
      <c r="AK280" s="4"/>
    </row>
    <row r="281" spans="1:3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09"/>
      <c r="AG281" s="109"/>
      <c r="AH281" s="109"/>
      <c r="AI281" s="109"/>
      <c r="AJ281" s="109"/>
      <c r="AK281" s="4"/>
    </row>
    <row r="282" spans="1:3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09"/>
      <c r="AG282" s="109"/>
      <c r="AH282" s="109"/>
      <c r="AI282" s="109"/>
      <c r="AJ282" s="109"/>
      <c r="AK282" s="4"/>
    </row>
    <row r="283" spans="1:3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09"/>
      <c r="AG283" s="109"/>
      <c r="AH283" s="109"/>
      <c r="AI283" s="109"/>
      <c r="AJ283" s="109"/>
      <c r="AK283" s="4"/>
    </row>
    <row r="284" spans="1:3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09"/>
      <c r="AG284" s="109"/>
      <c r="AH284" s="109"/>
      <c r="AI284" s="109"/>
      <c r="AJ284" s="109"/>
      <c r="AK284" s="4"/>
    </row>
    <row r="285" spans="1:3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09"/>
      <c r="AG285" s="109"/>
      <c r="AH285" s="109"/>
      <c r="AI285" s="109"/>
      <c r="AJ285" s="109"/>
      <c r="AK285" s="4"/>
    </row>
    <row r="286" spans="1:3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09"/>
      <c r="AG286" s="109"/>
      <c r="AH286" s="109"/>
      <c r="AI286" s="109"/>
      <c r="AJ286" s="109"/>
      <c r="AK286" s="4"/>
    </row>
    <row r="287" spans="1:3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09"/>
      <c r="AG287" s="109"/>
      <c r="AH287" s="109"/>
      <c r="AI287" s="109"/>
      <c r="AJ287" s="109"/>
      <c r="AK287" s="4"/>
    </row>
    <row r="288" spans="1:3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09"/>
      <c r="AG288" s="109"/>
      <c r="AH288" s="109"/>
      <c r="AI288" s="109"/>
      <c r="AJ288" s="109"/>
      <c r="AK288" s="4"/>
    </row>
    <row r="289" spans="1:3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09"/>
      <c r="AG289" s="109"/>
      <c r="AH289" s="109"/>
      <c r="AI289" s="109"/>
      <c r="AJ289" s="109"/>
      <c r="AK289" s="4"/>
    </row>
    <row r="290" spans="1:3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09"/>
      <c r="AG290" s="109"/>
      <c r="AH290" s="109"/>
      <c r="AI290" s="109"/>
      <c r="AJ290" s="109"/>
      <c r="AK290" s="4"/>
    </row>
    <row r="291" spans="1:3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09"/>
      <c r="AG291" s="109"/>
      <c r="AH291" s="109"/>
      <c r="AI291" s="109"/>
      <c r="AJ291" s="109"/>
      <c r="AK291" s="4"/>
    </row>
    <row r="292" spans="1:3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09"/>
      <c r="AG292" s="109"/>
      <c r="AH292" s="109"/>
      <c r="AI292" s="109"/>
      <c r="AJ292" s="109"/>
      <c r="AK292" s="4"/>
    </row>
    <row r="293" spans="1:3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09"/>
      <c r="AG293" s="109"/>
      <c r="AH293" s="109"/>
      <c r="AI293" s="109"/>
      <c r="AJ293" s="109"/>
      <c r="AK293" s="4"/>
    </row>
    <row r="294" spans="1:3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09"/>
      <c r="AG294" s="109"/>
      <c r="AH294" s="109"/>
      <c r="AI294" s="109"/>
      <c r="AJ294" s="109"/>
      <c r="AK294" s="4"/>
    </row>
    <row r="295" spans="1:3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09"/>
      <c r="AG295" s="109"/>
      <c r="AH295" s="109"/>
      <c r="AI295" s="109"/>
      <c r="AJ295" s="109"/>
      <c r="AK295" s="4"/>
    </row>
    <row r="296" spans="1:3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09"/>
      <c r="AG296" s="109"/>
      <c r="AH296" s="109"/>
      <c r="AI296" s="109"/>
      <c r="AJ296" s="109"/>
      <c r="AK296" s="4"/>
    </row>
    <row r="297" spans="1:3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09"/>
      <c r="AG297" s="109"/>
      <c r="AH297" s="109"/>
      <c r="AI297" s="109"/>
      <c r="AJ297" s="109"/>
      <c r="AK297" s="4"/>
    </row>
    <row r="298" spans="1:3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09"/>
      <c r="AG298" s="109"/>
      <c r="AH298" s="109"/>
      <c r="AI298" s="109"/>
      <c r="AJ298" s="109"/>
      <c r="AK298" s="4"/>
    </row>
    <row r="299" spans="1:3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09"/>
      <c r="AG299" s="109"/>
      <c r="AH299" s="109"/>
      <c r="AI299" s="109"/>
      <c r="AJ299" s="109"/>
      <c r="AK299" s="4"/>
    </row>
    <row r="300" spans="1:3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09"/>
      <c r="AG300" s="109"/>
      <c r="AH300" s="109"/>
      <c r="AI300" s="109"/>
      <c r="AJ300" s="109"/>
      <c r="AK300" s="4"/>
    </row>
    <row r="301" spans="1:3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09"/>
      <c r="AG301" s="109"/>
      <c r="AH301" s="109"/>
      <c r="AI301" s="109"/>
      <c r="AJ301" s="109"/>
      <c r="AK301" s="4"/>
    </row>
    <row r="302" spans="1:3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09"/>
      <c r="AG302" s="109"/>
      <c r="AH302" s="109"/>
      <c r="AI302" s="109"/>
      <c r="AJ302" s="109"/>
      <c r="AK302" s="4"/>
    </row>
    <row r="303" spans="1:3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09"/>
      <c r="AG303" s="109"/>
      <c r="AH303" s="109"/>
      <c r="AI303" s="109"/>
      <c r="AJ303" s="109"/>
      <c r="AK303" s="4"/>
    </row>
    <row r="304" spans="1:3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09"/>
      <c r="AG304" s="109"/>
      <c r="AH304" s="109"/>
      <c r="AI304" s="109"/>
      <c r="AJ304" s="109"/>
      <c r="AK304" s="4"/>
    </row>
    <row r="305" spans="1:3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09"/>
      <c r="AG305" s="109"/>
      <c r="AH305" s="109"/>
      <c r="AI305" s="109"/>
      <c r="AJ305" s="109"/>
      <c r="AK305" s="4"/>
    </row>
    <row r="306" spans="1:3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09"/>
      <c r="AG306" s="109"/>
      <c r="AH306" s="109"/>
      <c r="AI306" s="109"/>
      <c r="AJ306" s="109"/>
      <c r="AK306" s="4"/>
    </row>
    <row r="307" spans="1:3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09"/>
      <c r="AG307" s="109"/>
      <c r="AH307" s="109"/>
      <c r="AI307" s="109"/>
      <c r="AJ307" s="109"/>
      <c r="AK307" s="4"/>
    </row>
    <row r="308" spans="1:3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09"/>
      <c r="AG308" s="109"/>
      <c r="AH308" s="109"/>
      <c r="AI308" s="109"/>
      <c r="AJ308" s="109"/>
      <c r="AK308" s="4"/>
    </row>
    <row r="309" spans="1:3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09"/>
      <c r="AG309" s="109"/>
      <c r="AH309" s="109"/>
      <c r="AI309" s="109"/>
      <c r="AJ309" s="109"/>
      <c r="AK309" s="4"/>
    </row>
    <row r="310" spans="1:3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09"/>
      <c r="AG310" s="109"/>
      <c r="AH310" s="109"/>
      <c r="AI310" s="109"/>
      <c r="AJ310" s="109"/>
      <c r="AK310" s="4"/>
    </row>
    <row r="311" spans="1:3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09"/>
      <c r="AG311" s="109"/>
      <c r="AH311" s="109"/>
      <c r="AI311" s="109"/>
      <c r="AJ311" s="109"/>
      <c r="AK311" s="4"/>
    </row>
    <row r="312" spans="1:3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09"/>
      <c r="AG312" s="109"/>
      <c r="AH312" s="109"/>
      <c r="AI312" s="109"/>
      <c r="AJ312" s="109"/>
      <c r="AK312" s="4"/>
    </row>
    <row r="313" spans="1:3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09"/>
      <c r="AG313" s="109"/>
      <c r="AH313" s="109"/>
      <c r="AI313" s="109"/>
      <c r="AJ313" s="109"/>
      <c r="AK313" s="4"/>
    </row>
    <row r="314" spans="1:3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09"/>
      <c r="AG314" s="109"/>
      <c r="AH314" s="109"/>
      <c r="AI314" s="109"/>
      <c r="AJ314" s="109"/>
      <c r="AK314" s="4"/>
    </row>
    <row r="315" spans="1:3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09"/>
      <c r="AG315" s="109"/>
      <c r="AH315" s="109"/>
      <c r="AI315" s="109"/>
      <c r="AJ315" s="109"/>
      <c r="AK315" s="4"/>
    </row>
    <row r="316" spans="1:3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09"/>
      <c r="AG316" s="109"/>
      <c r="AH316" s="109"/>
      <c r="AI316" s="109"/>
      <c r="AJ316" s="109"/>
      <c r="AK316" s="4"/>
    </row>
    <row r="317" spans="1:3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09"/>
      <c r="AG317" s="109"/>
      <c r="AH317" s="109"/>
      <c r="AI317" s="109"/>
      <c r="AJ317" s="109"/>
      <c r="AK317" s="4"/>
    </row>
    <row r="318" spans="1:3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09"/>
      <c r="AG318" s="109"/>
      <c r="AH318" s="109"/>
      <c r="AI318" s="109"/>
      <c r="AJ318" s="109"/>
      <c r="AK318" s="4"/>
    </row>
    <row r="319" spans="1:3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09"/>
      <c r="AG319" s="109"/>
      <c r="AH319" s="109"/>
      <c r="AI319" s="109"/>
      <c r="AJ319" s="109"/>
      <c r="AK319" s="4"/>
    </row>
    <row r="320" spans="1:3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09"/>
      <c r="AG320" s="109"/>
      <c r="AH320" s="109"/>
      <c r="AI320" s="109"/>
      <c r="AJ320" s="109"/>
      <c r="AK320" s="4"/>
    </row>
    <row r="321" spans="1:3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09"/>
      <c r="AG321" s="109"/>
      <c r="AH321" s="109"/>
      <c r="AI321" s="109"/>
      <c r="AJ321" s="109"/>
      <c r="AK321" s="4"/>
    </row>
    <row r="322" spans="1:3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09"/>
      <c r="AG322" s="109"/>
      <c r="AH322" s="109"/>
      <c r="AI322" s="109"/>
      <c r="AJ322" s="109"/>
      <c r="AK322" s="4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09"/>
      <c r="AG323" s="109"/>
      <c r="AH323" s="109"/>
      <c r="AI323" s="109"/>
      <c r="AJ323" s="109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09"/>
      <c r="AG324" s="109"/>
      <c r="AH324" s="109"/>
      <c r="AI324" s="109"/>
      <c r="AJ324" s="109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09"/>
      <c r="AG325" s="109"/>
      <c r="AH325" s="109"/>
      <c r="AI325" s="109"/>
      <c r="AJ325" s="109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09"/>
      <c r="AG326" s="109"/>
      <c r="AH326" s="109"/>
      <c r="AI326" s="109"/>
      <c r="AJ326" s="109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09"/>
      <c r="AG327" s="109"/>
      <c r="AH327" s="109"/>
      <c r="AI327" s="109"/>
      <c r="AJ327" s="109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09"/>
      <c r="AG328" s="109"/>
      <c r="AH328" s="109"/>
      <c r="AI328" s="109"/>
      <c r="AJ328" s="109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09"/>
      <c r="AG329" s="109"/>
      <c r="AH329" s="109"/>
      <c r="AI329" s="109"/>
      <c r="AJ329" s="109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09"/>
      <c r="AG330" s="109"/>
      <c r="AH330" s="109"/>
      <c r="AI330" s="109"/>
      <c r="AJ330" s="109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09"/>
      <c r="AG331" s="109"/>
      <c r="AH331" s="109"/>
      <c r="AI331" s="109"/>
      <c r="AJ331" s="109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09"/>
      <c r="AG332" s="109"/>
      <c r="AH332" s="109"/>
      <c r="AI332" s="109"/>
      <c r="AJ332" s="109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09"/>
      <c r="AG333" s="109"/>
      <c r="AH333" s="109"/>
      <c r="AI333" s="109"/>
      <c r="AJ333" s="109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09"/>
      <c r="AG334" s="109"/>
      <c r="AH334" s="109"/>
      <c r="AI334" s="109"/>
      <c r="AJ334" s="109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09"/>
      <c r="AG335" s="109"/>
      <c r="AH335" s="109"/>
      <c r="AI335" s="109"/>
      <c r="AJ335" s="109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09"/>
      <c r="AG336" s="109"/>
      <c r="AH336" s="109"/>
      <c r="AI336" s="109"/>
      <c r="AJ336" s="109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09"/>
      <c r="AG337" s="109"/>
      <c r="AH337" s="109"/>
      <c r="AI337" s="109"/>
      <c r="AJ337" s="109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09"/>
      <c r="AG338" s="109"/>
      <c r="AH338" s="109"/>
      <c r="AI338" s="109"/>
      <c r="AJ338" s="109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09"/>
      <c r="AG339" s="109"/>
      <c r="AH339" s="109"/>
      <c r="AI339" s="109"/>
      <c r="AJ339" s="109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09"/>
      <c r="AG340" s="109"/>
      <c r="AH340" s="109"/>
      <c r="AI340" s="109"/>
      <c r="AJ340" s="109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09"/>
      <c r="AG341" s="109"/>
      <c r="AH341" s="109"/>
      <c r="AI341" s="109"/>
      <c r="AJ341" s="109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09"/>
      <c r="AG342" s="109"/>
      <c r="AH342" s="109"/>
      <c r="AI342" s="109"/>
      <c r="AJ342" s="109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109"/>
      <c r="AG343" s="109"/>
      <c r="AH343" s="109"/>
      <c r="AI343" s="109"/>
      <c r="AJ343" s="109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09"/>
      <c r="AG344" s="109"/>
      <c r="AH344" s="109"/>
      <c r="AI344" s="109"/>
      <c r="AJ344" s="109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09"/>
      <c r="AG345" s="109"/>
      <c r="AH345" s="109"/>
      <c r="AI345" s="109"/>
      <c r="AJ345" s="109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09"/>
      <c r="AG346" s="109"/>
      <c r="AH346" s="109"/>
      <c r="AI346" s="109"/>
      <c r="AJ346" s="109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09"/>
      <c r="AG347" s="109"/>
      <c r="AH347" s="109"/>
      <c r="AI347" s="109"/>
      <c r="AJ347" s="109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09"/>
      <c r="AG348" s="109"/>
      <c r="AH348" s="109"/>
      <c r="AI348" s="109"/>
      <c r="AJ348" s="109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09"/>
      <c r="AG349" s="109"/>
      <c r="AH349" s="109"/>
      <c r="AI349" s="109"/>
      <c r="AJ349" s="109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09"/>
      <c r="AG350" s="109"/>
      <c r="AH350" s="109"/>
      <c r="AI350" s="109"/>
      <c r="AJ350" s="109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09"/>
      <c r="AG351" s="109"/>
      <c r="AH351" s="109"/>
      <c r="AI351" s="109"/>
      <c r="AJ351" s="109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09"/>
      <c r="AG352" s="109"/>
      <c r="AH352" s="109"/>
      <c r="AI352" s="109"/>
      <c r="AJ352" s="109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09"/>
      <c r="AG353" s="109"/>
      <c r="AH353" s="109"/>
      <c r="AI353" s="109"/>
      <c r="AJ353" s="109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09"/>
      <c r="AG354" s="109"/>
      <c r="AH354" s="109"/>
      <c r="AI354" s="109"/>
      <c r="AJ354" s="109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09"/>
      <c r="AG355" s="109"/>
      <c r="AH355" s="109"/>
      <c r="AI355" s="109"/>
      <c r="AJ355" s="109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09"/>
      <c r="AG356" s="109"/>
      <c r="AH356" s="109"/>
      <c r="AI356" s="109"/>
      <c r="AJ356" s="109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09"/>
      <c r="AG357" s="109"/>
      <c r="AH357" s="109"/>
      <c r="AI357" s="109"/>
      <c r="AJ357" s="109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09"/>
      <c r="AG358" s="109"/>
      <c r="AH358" s="109"/>
      <c r="AI358" s="109"/>
      <c r="AJ358" s="109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09"/>
      <c r="AG359" s="109"/>
      <c r="AH359" s="109"/>
      <c r="AI359" s="109"/>
      <c r="AJ359" s="109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09"/>
      <c r="AG360" s="109"/>
      <c r="AH360" s="109"/>
      <c r="AI360" s="109"/>
      <c r="AJ360" s="109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09"/>
      <c r="AG361" s="109"/>
      <c r="AH361" s="109"/>
      <c r="AI361" s="109"/>
      <c r="AJ361" s="109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09"/>
      <c r="AG362" s="109"/>
      <c r="AH362" s="109"/>
      <c r="AI362" s="109"/>
      <c r="AJ362" s="109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09"/>
      <c r="AG363" s="109"/>
      <c r="AH363" s="109"/>
      <c r="AI363" s="109"/>
      <c r="AJ363" s="109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09"/>
      <c r="AG364" s="109"/>
      <c r="AH364" s="109"/>
      <c r="AI364" s="109"/>
      <c r="AJ364" s="109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09"/>
      <c r="AG365" s="109"/>
      <c r="AH365" s="109"/>
      <c r="AI365" s="109"/>
      <c r="AJ365" s="109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09"/>
      <c r="AG366" s="109"/>
      <c r="AH366" s="109"/>
      <c r="AI366" s="109"/>
      <c r="AJ366" s="109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09"/>
      <c r="AG367" s="109"/>
      <c r="AH367" s="109"/>
      <c r="AI367" s="109"/>
      <c r="AJ367" s="109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09"/>
      <c r="AG368" s="109"/>
      <c r="AH368" s="109"/>
      <c r="AI368" s="109"/>
      <c r="AJ368" s="109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09"/>
      <c r="AG369" s="109"/>
      <c r="AH369" s="109"/>
      <c r="AI369" s="109"/>
      <c r="AJ369" s="109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09"/>
      <c r="AG370" s="109"/>
      <c r="AH370" s="109"/>
      <c r="AI370" s="109"/>
      <c r="AJ370" s="109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09"/>
      <c r="AG371" s="109"/>
      <c r="AH371" s="109"/>
      <c r="AI371" s="109"/>
      <c r="AJ371" s="109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09"/>
      <c r="AG372" s="109"/>
      <c r="AH372" s="109"/>
      <c r="AI372" s="109"/>
      <c r="AJ372" s="109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09"/>
      <c r="AG373" s="109"/>
      <c r="AH373" s="109"/>
      <c r="AI373" s="109"/>
      <c r="AJ373" s="109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09"/>
      <c r="AG374" s="109"/>
      <c r="AH374" s="109"/>
      <c r="AI374" s="109"/>
      <c r="AJ374" s="109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09"/>
      <c r="AG375" s="109"/>
      <c r="AH375" s="109"/>
      <c r="AI375" s="109"/>
      <c r="AJ375" s="109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09"/>
      <c r="AG376" s="109"/>
      <c r="AH376" s="109"/>
      <c r="AI376" s="109"/>
      <c r="AJ376" s="109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09"/>
      <c r="AG377" s="109"/>
      <c r="AH377" s="109"/>
      <c r="AI377" s="109"/>
      <c r="AJ377" s="109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09"/>
      <c r="AG378" s="109"/>
      <c r="AH378" s="109"/>
      <c r="AI378" s="109"/>
      <c r="AJ378" s="109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09"/>
      <c r="AG379" s="109"/>
      <c r="AH379" s="109"/>
      <c r="AI379" s="109"/>
      <c r="AJ379" s="109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09"/>
      <c r="AG380" s="109"/>
      <c r="AH380" s="109"/>
      <c r="AI380" s="109"/>
      <c r="AJ380" s="109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09"/>
      <c r="AG381" s="109"/>
      <c r="AH381" s="109"/>
      <c r="AI381" s="109"/>
      <c r="AJ381" s="109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09"/>
      <c r="AG382" s="109"/>
      <c r="AH382" s="109"/>
      <c r="AI382" s="109"/>
      <c r="AJ382" s="109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09"/>
      <c r="AG383" s="109"/>
      <c r="AH383" s="109"/>
      <c r="AI383" s="109"/>
      <c r="AJ383" s="109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09"/>
      <c r="AG384" s="109"/>
      <c r="AH384" s="109"/>
      <c r="AI384" s="109"/>
      <c r="AJ384" s="109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09"/>
      <c r="AG385" s="109"/>
      <c r="AH385" s="109"/>
      <c r="AI385" s="109"/>
      <c r="AJ385" s="109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09"/>
      <c r="AG386" s="109"/>
      <c r="AH386" s="109"/>
      <c r="AI386" s="109"/>
      <c r="AJ386" s="109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09"/>
      <c r="AG387" s="109"/>
      <c r="AH387" s="109"/>
      <c r="AI387" s="109"/>
      <c r="AJ387" s="109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09"/>
      <c r="AG388" s="109"/>
      <c r="AH388" s="109"/>
      <c r="AI388" s="109"/>
      <c r="AJ388" s="109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09"/>
      <c r="AG389" s="109"/>
      <c r="AH389" s="109"/>
      <c r="AI389" s="109"/>
      <c r="AJ389" s="109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09"/>
      <c r="AG390" s="109"/>
      <c r="AH390" s="109"/>
      <c r="AI390" s="109"/>
      <c r="AJ390" s="109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09"/>
      <c r="AG391" s="109"/>
      <c r="AH391" s="109"/>
      <c r="AI391" s="109"/>
      <c r="AJ391" s="109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09"/>
      <c r="AG392" s="109"/>
      <c r="AH392" s="109"/>
      <c r="AI392" s="109"/>
      <c r="AJ392" s="109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09"/>
      <c r="AG393" s="109"/>
      <c r="AH393" s="109"/>
      <c r="AI393" s="109"/>
      <c r="AJ393" s="109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09"/>
      <c r="AG394" s="109"/>
      <c r="AH394" s="109"/>
      <c r="AI394" s="109"/>
      <c r="AJ394" s="109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09"/>
      <c r="AG395" s="109"/>
      <c r="AH395" s="109"/>
      <c r="AI395" s="109"/>
      <c r="AJ395" s="109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09"/>
      <c r="AG396" s="109"/>
      <c r="AH396" s="109"/>
      <c r="AI396" s="109"/>
      <c r="AJ396" s="109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09"/>
      <c r="AG397" s="109"/>
      <c r="AH397" s="109"/>
      <c r="AI397" s="109"/>
      <c r="AJ397" s="109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09"/>
      <c r="AG398" s="109"/>
      <c r="AH398" s="109"/>
      <c r="AI398" s="109"/>
      <c r="AJ398" s="109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09"/>
      <c r="AG399" s="109"/>
      <c r="AH399" s="109"/>
      <c r="AI399" s="109"/>
      <c r="AJ399" s="109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09"/>
      <c r="AG400" s="109"/>
      <c r="AH400" s="109"/>
      <c r="AI400" s="109"/>
      <c r="AJ400" s="109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09"/>
      <c r="AG401" s="109"/>
      <c r="AH401" s="109"/>
      <c r="AI401" s="109"/>
      <c r="AJ401" s="109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09"/>
      <c r="AG402" s="109"/>
      <c r="AH402" s="109"/>
      <c r="AI402" s="109"/>
      <c r="AJ402" s="109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09"/>
      <c r="AG403" s="109"/>
      <c r="AH403" s="109"/>
      <c r="AI403" s="109"/>
      <c r="AJ403" s="109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09"/>
      <c r="AG404" s="109"/>
      <c r="AH404" s="109"/>
      <c r="AI404" s="109"/>
      <c r="AJ404" s="109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09"/>
      <c r="AG405" s="109"/>
      <c r="AH405" s="109"/>
      <c r="AI405" s="109"/>
      <c r="AJ405" s="109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09"/>
      <c r="AG406" s="109"/>
      <c r="AH406" s="109"/>
      <c r="AI406" s="109"/>
      <c r="AJ406" s="109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09"/>
      <c r="AG407" s="109"/>
      <c r="AH407" s="109"/>
      <c r="AI407" s="109"/>
      <c r="AJ407" s="109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09"/>
      <c r="AG408" s="109"/>
      <c r="AH408" s="109"/>
      <c r="AI408" s="109"/>
      <c r="AJ408" s="109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09"/>
      <c r="AG409" s="109"/>
      <c r="AH409" s="109"/>
      <c r="AI409" s="109"/>
      <c r="AJ409" s="109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09"/>
      <c r="AG410" s="109"/>
      <c r="AH410" s="109"/>
      <c r="AI410" s="109"/>
      <c r="AJ410" s="109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09"/>
      <c r="AG411" s="109"/>
      <c r="AH411" s="109"/>
      <c r="AI411" s="109"/>
      <c r="AJ411" s="109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09"/>
      <c r="AG412" s="109"/>
      <c r="AH412" s="109"/>
      <c r="AI412" s="109"/>
      <c r="AJ412" s="109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09"/>
      <c r="AG413" s="109"/>
      <c r="AH413" s="109"/>
      <c r="AI413" s="109"/>
      <c r="AJ413" s="109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09"/>
      <c r="AG414" s="109"/>
      <c r="AH414" s="109"/>
      <c r="AI414" s="109"/>
      <c r="AJ414" s="109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09"/>
      <c r="AG415" s="109"/>
      <c r="AH415" s="109"/>
      <c r="AI415" s="109"/>
      <c r="AJ415" s="109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09"/>
      <c r="AG416" s="109"/>
      <c r="AH416" s="109"/>
      <c r="AI416" s="109"/>
      <c r="AJ416" s="109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09"/>
      <c r="AG417" s="109"/>
      <c r="AH417" s="109"/>
      <c r="AI417" s="109"/>
      <c r="AJ417" s="109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09"/>
      <c r="AG418" s="109"/>
      <c r="AH418" s="109"/>
      <c r="AI418" s="109"/>
      <c r="AJ418" s="109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09"/>
      <c r="AG419" s="109"/>
      <c r="AH419" s="109"/>
      <c r="AI419" s="109"/>
      <c r="AJ419" s="109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09"/>
      <c r="AG420" s="109"/>
      <c r="AH420" s="109"/>
      <c r="AI420" s="109"/>
      <c r="AJ420" s="109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09"/>
      <c r="AG421" s="109"/>
      <c r="AH421" s="109"/>
      <c r="AI421" s="109"/>
      <c r="AJ421" s="109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09"/>
      <c r="AG422" s="109"/>
      <c r="AH422" s="109"/>
      <c r="AI422" s="109"/>
      <c r="AJ422" s="109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09"/>
      <c r="AG423" s="109"/>
      <c r="AH423" s="109"/>
      <c r="AI423" s="109"/>
      <c r="AJ423" s="109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09"/>
      <c r="AG424" s="109"/>
      <c r="AH424" s="109"/>
      <c r="AI424" s="109"/>
      <c r="AJ424" s="109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09"/>
      <c r="AG425" s="109"/>
      <c r="AH425" s="109"/>
      <c r="AI425" s="109"/>
      <c r="AJ425" s="109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09"/>
      <c r="AG426" s="109"/>
      <c r="AH426" s="109"/>
      <c r="AI426" s="109"/>
      <c r="AJ426" s="109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09"/>
      <c r="AG427" s="109"/>
      <c r="AH427" s="109"/>
      <c r="AI427" s="109"/>
      <c r="AJ427" s="109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09"/>
      <c r="AG428" s="109"/>
      <c r="AH428" s="109"/>
      <c r="AI428" s="109"/>
      <c r="AJ428" s="109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09"/>
      <c r="AG429" s="109"/>
      <c r="AH429" s="109"/>
      <c r="AI429" s="109"/>
      <c r="AJ429" s="109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09"/>
      <c r="AG430" s="109"/>
      <c r="AH430" s="109"/>
      <c r="AI430" s="109"/>
      <c r="AJ430" s="109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09"/>
      <c r="AG431" s="109"/>
      <c r="AH431" s="109"/>
      <c r="AI431" s="109"/>
      <c r="AJ431" s="109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09"/>
      <c r="AG432" s="109"/>
      <c r="AH432" s="109"/>
      <c r="AI432" s="109"/>
      <c r="AJ432" s="109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09"/>
      <c r="AG433" s="109"/>
      <c r="AH433" s="109"/>
      <c r="AI433" s="109"/>
      <c r="AJ433" s="109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09"/>
      <c r="AG434" s="109"/>
      <c r="AH434" s="109"/>
      <c r="AI434" s="109"/>
      <c r="AJ434" s="109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09"/>
      <c r="AG435" s="109"/>
      <c r="AH435" s="109"/>
      <c r="AI435" s="109"/>
      <c r="AJ435" s="109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09"/>
      <c r="AG436" s="109"/>
      <c r="AH436" s="109"/>
      <c r="AI436" s="109"/>
      <c r="AJ436" s="109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09"/>
      <c r="AG437" s="109"/>
      <c r="AH437" s="109"/>
      <c r="AI437" s="109"/>
      <c r="AJ437" s="109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09"/>
      <c r="AG438" s="109"/>
      <c r="AH438" s="109"/>
      <c r="AI438" s="109"/>
      <c r="AJ438" s="109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09"/>
      <c r="AG439" s="109"/>
      <c r="AH439" s="109"/>
      <c r="AI439" s="109"/>
      <c r="AJ439" s="109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09"/>
      <c r="AG440" s="109"/>
      <c r="AH440" s="109"/>
      <c r="AI440" s="109"/>
      <c r="AJ440" s="109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09"/>
      <c r="AG441" s="109"/>
      <c r="AH441" s="109"/>
      <c r="AI441" s="109"/>
      <c r="AJ441" s="109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09"/>
      <c r="AG442" s="109"/>
      <c r="AH442" s="109"/>
      <c r="AI442" s="109"/>
      <c r="AJ442" s="109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09"/>
      <c r="AG443" s="109"/>
      <c r="AH443" s="109"/>
      <c r="AI443" s="109"/>
      <c r="AJ443" s="109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09"/>
      <c r="AG444" s="109"/>
      <c r="AH444" s="109"/>
      <c r="AI444" s="109"/>
      <c r="AJ444" s="109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09"/>
      <c r="AG445" s="109"/>
      <c r="AH445" s="109"/>
      <c r="AI445" s="109"/>
      <c r="AJ445" s="109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09"/>
      <c r="AG446" s="109"/>
      <c r="AH446" s="109"/>
      <c r="AI446" s="109"/>
      <c r="AJ446" s="109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09"/>
      <c r="AG447" s="109"/>
      <c r="AH447" s="109"/>
      <c r="AI447" s="109"/>
      <c r="AJ447" s="109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09"/>
      <c r="AG448" s="109"/>
      <c r="AH448" s="109"/>
      <c r="AI448" s="109"/>
      <c r="AJ448" s="109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09"/>
      <c r="AG449" s="109"/>
      <c r="AH449" s="109"/>
      <c r="AI449" s="109"/>
      <c r="AJ449" s="109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09"/>
      <c r="AG450" s="109"/>
      <c r="AH450" s="109"/>
      <c r="AI450" s="109"/>
      <c r="AJ450" s="109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09"/>
      <c r="AG451" s="109"/>
      <c r="AH451" s="109"/>
      <c r="AI451" s="109"/>
      <c r="AJ451" s="109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09"/>
      <c r="AG452" s="109"/>
      <c r="AH452" s="109"/>
      <c r="AI452" s="109"/>
      <c r="AJ452" s="109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09"/>
      <c r="AG453" s="109"/>
      <c r="AH453" s="109"/>
      <c r="AI453" s="109"/>
      <c r="AJ453" s="109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09"/>
      <c r="AG454" s="109"/>
      <c r="AH454" s="109"/>
      <c r="AI454" s="109"/>
      <c r="AJ454" s="109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09"/>
      <c r="AG455" s="109"/>
      <c r="AH455" s="109"/>
      <c r="AI455" s="109"/>
      <c r="AJ455" s="109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09"/>
      <c r="AG456" s="109"/>
      <c r="AH456" s="109"/>
      <c r="AI456" s="109"/>
      <c r="AJ456" s="109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09"/>
      <c r="AG457" s="109"/>
      <c r="AH457" s="109"/>
      <c r="AI457" s="109"/>
      <c r="AJ457" s="109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09"/>
      <c r="AG458" s="109"/>
      <c r="AH458" s="109"/>
      <c r="AI458" s="109"/>
      <c r="AJ458" s="109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09"/>
      <c r="AG459" s="109"/>
      <c r="AH459" s="109"/>
      <c r="AI459" s="109"/>
      <c r="AJ459" s="109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09"/>
      <c r="AG460" s="109"/>
      <c r="AH460" s="109"/>
      <c r="AI460" s="109"/>
      <c r="AJ460" s="109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09"/>
      <c r="AG461" s="109"/>
      <c r="AH461" s="109"/>
      <c r="AI461" s="109"/>
      <c r="AJ461" s="109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09"/>
      <c r="AG462" s="109"/>
      <c r="AH462" s="109"/>
      <c r="AI462" s="109"/>
      <c r="AJ462" s="109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09"/>
      <c r="AG463" s="109"/>
      <c r="AH463" s="109"/>
      <c r="AI463" s="109"/>
      <c r="AJ463" s="109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09"/>
      <c r="AG464" s="109"/>
      <c r="AH464" s="109"/>
      <c r="AI464" s="109"/>
      <c r="AJ464" s="109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09"/>
      <c r="AG465" s="109"/>
      <c r="AH465" s="109"/>
      <c r="AI465" s="109"/>
      <c r="AJ465" s="109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09"/>
      <c r="AG466" s="109"/>
      <c r="AH466" s="109"/>
      <c r="AI466" s="109"/>
      <c r="AJ466" s="109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09"/>
      <c r="AG467" s="109"/>
      <c r="AH467" s="109"/>
      <c r="AI467" s="109"/>
      <c r="AJ467" s="109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09"/>
      <c r="AG468" s="109"/>
      <c r="AH468" s="109"/>
      <c r="AI468" s="109"/>
      <c r="AJ468" s="109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09"/>
      <c r="AG469" s="109"/>
      <c r="AH469" s="109"/>
      <c r="AI469" s="109"/>
      <c r="AJ469" s="109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09"/>
      <c r="AG470" s="109"/>
      <c r="AH470" s="109"/>
      <c r="AI470" s="109"/>
      <c r="AJ470" s="109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09"/>
      <c r="AG471" s="109"/>
      <c r="AH471" s="109"/>
      <c r="AI471" s="109"/>
      <c r="AJ471" s="109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09"/>
      <c r="AG472" s="109"/>
      <c r="AH472" s="109"/>
      <c r="AI472" s="109"/>
      <c r="AJ472" s="109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09"/>
      <c r="AG473" s="109"/>
      <c r="AH473" s="109"/>
      <c r="AI473" s="109"/>
      <c r="AJ473" s="109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09"/>
      <c r="AG474" s="109"/>
      <c r="AH474" s="109"/>
      <c r="AI474" s="109"/>
      <c r="AJ474" s="109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09"/>
      <c r="AG475" s="109"/>
      <c r="AH475" s="109"/>
      <c r="AI475" s="109"/>
      <c r="AJ475" s="109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09"/>
      <c r="AG476" s="109"/>
      <c r="AH476" s="109"/>
      <c r="AI476" s="109"/>
      <c r="AJ476" s="109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09"/>
      <c r="AG477" s="109"/>
      <c r="AH477" s="109"/>
      <c r="AI477" s="109"/>
      <c r="AJ477" s="109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09"/>
      <c r="AG478" s="109"/>
      <c r="AH478" s="109"/>
      <c r="AI478" s="109"/>
      <c r="AJ478" s="109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09"/>
      <c r="AG479" s="109"/>
      <c r="AH479" s="109"/>
      <c r="AI479" s="109"/>
      <c r="AJ479" s="109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09"/>
      <c r="AG480" s="109"/>
      <c r="AH480" s="109"/>
      <c r="AI480" s="109"/>
      <c r="AJ480" s="109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09"/>
      <c r="AG481" s="109"/>
      <c r="AH481" s="109"/>
      <c r="AI481" s="109"/>
      <c r="AJ481" s="109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09"/>
      <c r="AG482" s="109"/>
      <c r="AH482" s="109"/>
      <c r="AI482" s="109"/>
      <c r="AJ482" s="109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09"/>
      <c r="AG483" s="109"/>
      <c r="AH483" s="109"/>
      <c r="AI483" s="109"/>
      <c r="AJ483" s="109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09"/>
      <c r="AG484" s="109"/>
      <c r="AH484" s="109"/>
      <c r="AI484" s="109"/>
      <c r="AJ484" s="109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09"/>
      <c r="AG485" s="109"/>
      <c r="AH485" s="109"/>
      <c r="AI485" s="109"/>
      <c r="AJ485" s="109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09"/>
      <c r="AG486" s="109"/>
      <c r="AH486" s="109"/>
      <c r="AI486" s="109"/>
      <c r="AJ486" s="109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09"/>
      <c r="AG487" s="109"/>
      <c r="AH487" s="109"/>
      <c r="AI487" s="109"/>
      <c r="AJ487" s="109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09"/>
      <c r="AG488" s="109"/>
      <c r="AH488" s="109"/>
      <c r="AI488" s="109"/>
      <c r="AJ488" s="109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09"/>
      <c r="AG489" s="109"/>
      <c r="AH489" s="109"/>
      <c r="AI489" s="109"/>
      <c r="AJ489" s="109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09"/>
      <c r="AG490" s="109"/>
      <c r="AH490" s="109"/>
      <c r="AI490" s="109"/>
      <c r="AJ490" s="109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09"/>
      <c r="AG491" s="109"/>
      <c r="AH491" s="109"/>
      <c r="AI491" s="109"/>
      <c r="AJ491" s="109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09"/>
      <c r="AG492" s="109"/>
      <c r="AH492" s="109"/>
      <c r="AI492" s="109"/>
      <c r="AJ492" s="109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09"/>
      <c r="AG493" s="109"/>
      <c r="AH493" s="109"/>
      <c r="AI493" s="109"/>
      <c r="AJ493" s="109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09"/>
      <c r="AG494" s="109"/>
      <c r="AH494" s="109"/>
      <c r="AI494" s="109"/>
      <c r="AJ494" s="109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09"/>
      <c r="AG495" s="109"/>
      <c r="AH495" s="109"/>
      <c r="AI495" s="109"/>
      <c r="AJ495" s="109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109"/>
      <c r="AG496" s="109"/>
      <c r="AH496" s="109"/>
      <c r="AI496" s="109"/>
      <c r="AJ496" s="109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09"/>
      <c r="AG497" s="109"/>
      <c r="AH497" s="109"/>
      <c r="AI497" s="109"/>
      <c r="AJ497" s="109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09"/>
      <c r="AG498" s="109"/>
      <c r="AH498" s="109"/>
      <c r="AI498" s="109"/>
      <c r="AJ498" s="109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09"/>
      <c r="AG499" s="109"/>
      <c r="AH499" s="109"/>
      <c r="AI499" s="109"/>
      <c r="AJ499" s="109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09"/>
      <c r="AG500" s="109"/>
      <c r="AH500" s="109"/>
      <c r="AI500" s="109"/>
      <c r="AJ500" s="109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09"/>
      <c r="AG501" s="109"/>
      <c r="AH501" s="109"/>
      <c r="AI501" s="109"/>
      <c r="AJ501" s="109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09"/>
      <c r="AG502" s="109"/>
      <c r="AH502" s="109"/>
      <c r="AI502" s="109"/>
      <c r="AJ502" s="109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09"/>
      <c r="AG503" s="109"/>
      <c r="AH503" s="109"/>
      <c r="AI503" s="109"/>
      <c r="AJ503" s="109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09"/>
      <c r="AG504" s="109"/>
      <c r="AH504" s="109"/>
      <c r="AI504" s="109"/>
      <c r="AJ504" s="109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09"/>
      <c r="AG505" s="109"/>
      <c r="AH505" s="109"/>
      <c r="AI505" s="109"/>
      <c r="AJ505" s="109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09"/>
      <c r="AG506" s="109"/>
      <c r="AH506" s="109"/>
      <c r="AI506" s="109"/>
      <c r="AJ506" s="109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09"/>
      <c r="AG507" s="109"/>
      <c r="AH507" s="109"/>
      <c r="AI507" s="109"/>
      <c r="AJ507" s="109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09"/>
      <c r="AG508" s="109"/>
      <c r="AH508" s="109"/>
      <c r="AI508" s="109"/>
      <c r="AJ508" s="109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09"/>
      <c r="AG509" s="109"/>
      <c r="AH509" s="109"/>
      <c r="AI509" s="109"/>
      <c r="AJ509" s="109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09"/>
      <c r="AG510" s="109"/>
      <c r="AH510" s="109"/>
      <c r="AI510" s="109"/>
      <c r="AJ510" s="109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09"/>
      <c r="AG511" s="109"/>
      <c r="AH511" s="109"/>
      <c r="AI511" s="109"/>
      <c r="AJ511" s="109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09"/>
      <c r="AG512" s="109"/>
      <c r="AH512" s="109"/>
      <c r="AI512" s="109"/>
      <c r="AJ512" s="109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109"/>
      <c r="AG513" s="109"/>
      <c r="AH513" s="109"/>
      <c r="AI513" s="109"/>
      <c r="AJ513" s="109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09"/>
      <c r="AG514" s="109"/>
      <c r="AH514" s="109"/>
      <c r="AI514" s="109"/>
      <c r="AJ514" s="109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09"/>
      <c r="AG515" s="109"/>
      <c r="AH515" s="109"/>
      <c r="AI515" s="109"/>
      <c r="AJ515" s="109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09"/>
      <c r="AG516" s="109"/>
      <c r="AH516" s="109"/>
      <c r="AI516" s="109"/>
      <c r="AJ516" s="109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09"/>
      <c r="AG517" s="109"/>
      <c r="AH517" s="109"/>
      <c r="AI517" s="109"/>
      <c r="AJ517" s="109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09"/>
      <c r="AG518" s="109"/>
      <c r="AH518" s="109"/>
      <c r="AI518" s="109"/>
      <c r="AJ518" s="109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09"/>
      <c r="AG519" s="109"/>
      <c r="AH519" s="109"/>
      <c r="AI519" s="109"/>
      <c r="AJ519" s="109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09"/>
      <c r="AG520" s="109"/>
      <c r="AH520" s="109"/>
      <c r="AI520" s="109"/>
      <c r="AJ520" s="109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09"/>
      <c r="AG521" s="109"/>
      <c r="AH521" s="109"/>
      <c r="AI521" s="109"/>
      <c r="AJ521" s="109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09"/>
      <c r="AG522" s="109"/>
      <c r="AH522" s="109"/>
      <c r="AI522" s="109"/>
      <c r="AJ522" s="109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09"/>
      <c r="AG523" s="109"/>
      <c r="AH523" s="109"/>
      <c r="AI523" s="109"/>
      <c r="AJ523" s="109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09"/>
      <c r="AG524" s="109"/>
      <c r="AH524" s="109"/>
      <c r="AI524" s="109"/>
      <c r="AJ524" s="109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09"/>
      <c r="AG525" s="109"/>
      <c r="AH525" s="109"/>
      <c r="AI525" s="109"/>
      <c r="AJ525" s="109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09"/>
      <c r="AG526" s="109"/>
      <c r="AH526" s="109"/>
      <c r="AI526" s="109"/>
      <c r="AJ526" s="109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09"/>
      <c r="AG527" s="109"/>
      <c r="AH527" s="109"/>
      <c r="AI527" s="109"/>
      <c r="AJ527" s="109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09"/>
      <c r="AG528" s="109"/>
      <c r="AH528" s="109"/>
      <c r="AI528" s="109"/>
      <c r="AJ528" s="109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09"/>
      <c r="AG529" s="109"/>
      <c r="AH529" s="109"/>
      <c r="AI529" s="109"/>
      <c r="AJ529" s="109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09"/>
      <c r="AG530" s="109"/>
      <c r="AH530" s="109"/>
      <c r="AI530" s="109"/>
      <c r="AJ530" s="109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09"/>
      <c r="AG531" s="109"/>
      <c r="AH531" s="109"/>
      <c r="AI531" s="109"/>
      <c r="AJ531" s="109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09"/>
      <c r="AG532" s="109"/>
      <c r="AH532" s="109"/>
      <c r="AI532" s="109"/>
      <c r="AJ532" s="109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09"/>
      <c r="AG533" s="109"/>
      <c r="AH533" s="109"/>
      <c r="AI533" s="109"/>
      <c r="AJ533" s="109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09"/>
      <c r="AG534" s="109"/>
      <c r="AH534" s="109"/>
      <c r="AI534" s="109"/>
      <c r="AJ534" s="109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09"/>
      <c r="AG535" s="109"/>
      <c r="AH535" s="109"/>
      <c r="AI535" s="109"/>
      <c r="AJ535" s="109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09"/>
      <c r="AG536" s="109"/>
      <c r="AH536" s="109"/>
      <c r="AI536" s="109"/>
      <c r="AJ536" s="109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09"/>
      <c r="AG537" s="109"/>
      <c r="AH537" s="109"/>
      <c r="AI537" s="109"/>
      <c r="AJ537" s="109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09"/>
      <c r="AG538" s="109"/>
      <c r="AH538" s="109"/>
      <c r="AI538" s="109"/>
      <c r="AJ538" s="109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09"/>
      <c r="AG539" s="109"/>
      <c r="AH539" s="109"/>
      <c r="AI539" s="109"/>
      <c r="AJ539" s="109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09"/>
      <c r="AG540" s="109"/>
      <c r="AH540" s="109"/>
      <c r="AI540" s="109"/>
      <c r="AJ540" s="109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09"/>
      <c r="AG541" s="109"/>
      <c r="AH541" s="109"/>
      <c r="AI541" s="109"/>
      <c r="AJ541" s="109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09"/>
      <c r="AG542" s="109"/>
      <c r="AH542" s="109"/>
      <c r="AI542" s="109"/>
      <c r="AJ542" s="109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09"/>
      <c r="AG543" s="109"/>
      <c r="AH543" s="109"/>
      <c r="AI543" s="109"/>
      <c r="AJ543" s="109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09"/>
      <c r="AG544" s="109"/>
      <c r="AH544" s="109"/>
      <c r="AI544" s="109"/>
      <c r="AJ544" s="109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09"/>
      <c r="AG545" s="109"/>
      <c r="AH545" s="109"/>
      <c r="AI545" s="109"/>
      <c r="AJ545" s="109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09"/>
      <c r="AG546" s="109"/>
      <c r="AH546" s="109"/>
      <c r="AI546" s="109"/>
      <c r="AJ546" s="109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09"/>
      <c r="AG547" s="109"/>
      <c r="AH547" s="109"/>
      <c r="AI547" s="109"/>
      <c r="AJ547" s="109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09"/>
      <c r="AG548" s="109"/>
      <c r="AH548" s="109"/>
      <c r="AI548" s="109"/>
      <c r="AJ548" s="109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09"/>
      <c r="AG549" s="109"/>
      <c r="AH549" s="109"/>
      <c r="AI549" s="109"/>
      <c r="AJ549" s="109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09"/>
      <c r="AG550" s="109"/>
      <c r="AH550" s="109"/>
      <c r="AI550" s="109"/>
      <c r="AJ550" s="109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09"/>
      <c r="AG551" s="109"/>
      <c r="AH551" s="109"/>
      <c r="AI551" s="109"/>
      <c r="AJ551" s="109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09"/>
      <c r="AG552" s="109"/>
      <c r="AH552" s="109"/>
      <c r="AI552" s="109"/>
      <c r="AJ552" s="109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09"/>
      <c r="AG553" s="109"/>
      <c r="AH553" s="109"/>
      <c r="AI553" s="109"/>
      <c r="AJ553" s="109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09"/>
      <c r="AG554" s="109"/>
      <c r="AH554" s="109"/>
      <c r="AI554" s="109"/>
      <c r="AJ554" s="109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09"/>
      <c r="AG555" s="109"/>
      <c r="AH555" s="109"/>
      <c r="AI555" s="109"/>
      <c r="AJ555" s="109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09"/>
      <c r="AG556" s="109"/>
      <c r="AH556" s="109"/>
      <c r="AI556" s="109"/>
      <c r="AJ556" s="109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09"/>
      <c r="AG557" s="109"/>
      <c r="AH557" s="109"/>
      <c r="AI557" s="109"/>
      <c r="AJ557" s="109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09"/>
      <c r="AG558" s="109"/>
      <c r="AH558" s="109"/>
      <c r="AI558" s="109"/>
      <c r="AJ558" s="109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09"/>
      <c r="AG559" s="109"/>
      <c r="AH559" s="109"/>
      <c r="AI559" s="109"/>
      <c r="AJ559" s="109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09"/>
      <c r="AG560" s="109"/>
      <c r="AH560" s="109"/>
      <c r="AI560" s="109"/>
      <c r="AJ560" s="109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09"/>
      <c r="AG561" s="109"/>
      <c r="AH561" s="109"/>
      <c r="AI561" s="109"/>
      <c r="AJ561" s="109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09"/>
      <c r="AG562" s="109"/>
      <c r="AH562" s="109"/>
      <c r="AI562" s="109"/>
      <c r="AJ562" s="109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09"/>
      <c r="AG563" s="109"/>
      <c r="AH563" s="109"/>
      <c r="AI563" s="109"/>
      <c r="AJ563" s="109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09"/>
      <c r="AG564" s="109"/>
      <c r="AH564" s="109"/>
      <c r="AI564" s="109"/>
      <c r="AJ564" s="109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09"/>
      <c r="AG565" s="109"/>
      <c r="AH565" s="109"/>
      <c r="AI565" s="109"/>
      <c r="AJ565" s="109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09"/>
      <c r="AG566" s="109"/>
      <c r="AH566" s="109"/>
      <c r="AI566" s="109"/>
      <c r="AJ566" s="109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09"/>
      <c r="AG567" s="109"/>
      <c r="AH567" s="109"/>
      <c r="AI567" s="109"/>
      <c r="AJ567" s="109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09"/>
      <c r="AG568" s="109"/>
      <c r="AH568" s="109"/>
      <c r="AI568" s="109"/>
      <c r="AJ568" s="109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09"/>
      <c r="AG569" s="109"/>
      <c r="AH569" s="109"/>
      <c r="AI569" s="109"/>
      <c r="AJ569" s="109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09"/>
      <c r="AG570" s="109"/>
      <c r="AH570" s="109"/>
      <c r="AI570" s="109"/>
      <c r="AJ570" s="109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09"/>
      <c r="AG571" s="109"/>
      <c r="AH571" s="109"/>
      <c r="AI571" s="109"/>
      <c r="AJ571" s="109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09"/>
      <c r="AG572" s="109"/>
      <c r="AH572" s="109"/>
      <c r="AI572" s="109"/>
      <c r="AJ572" s="109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09"/>
      <c r="AG573" s="109"/>
      <c r="AH573" s="109"/>
      <c r="AI573" s="109"/>
      <c r="AJ573" s="109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09"/>
      <c r="AG574" s="109"/>
      <c r="AH574" s="109"/>
      <c r="AI574" s="109"/>
      <c r="AJ574" s="109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09"/>
      <c r="AG575" s="109"/>
      <c r="AH575" s="109"/>
      <c r="AI575" s="109"/>
      <c r="AJ575" s="109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09"/>
      <c r="AG576" s="109"/>
      <c r="AH576" s="109"/>
      <c r="AI576" s="109"/>
      <c r="AJ576" s="109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09"/>
      <c r="AG577" s="109"/>
      <c r="AH577" s="109"/>
      <c r="AI577" s="109"/>
      <c r="AJ577" s="109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09"/>
      <c r="AG578" s="109"/>
      <c r="AH578" s="109"/>
      <c r="AI578" s="109"/>
      <c r="AJ578" s="109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09"/>
      <c r="AG579" s="109"/>
      <c r="AH579" s="109"/>
      <c r="AI579" s="109"/>
      <c r="AJ579" s="109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09"/>
      <c r="AG580" s="109"/>
      <c r="AH580" s="109"/>
      <c r="AI580" s="109"/>
      <c r="AJ580" s="109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09"/>
      <c r="AG581" s="109"/>
      <c r="AH581" s="109"/>
      <c r="AI581" s="109"/>
      <c r="AJ581" s="109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09"/>
      <c r="AG582" s="109"/>
      <c r="AH582" s="109"/>
      <c r="AI582" s="109"/>
      <c r="AJ582" s="109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09"/>
      <c r="AG583" s="109"/>
      <c r="AH583" s="109"/>
      <c r="AI583" s="109"/>
      <c r="AJ583" s="109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09"/>
      <c r="AG584" s="109"/>
      <c r="AH584" s="109"/>
      <c r="AI584" s="109"/>
      <c r="AJ584" s="109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09"/>
      <c r="AG585" s="109"/>
      <c r="AH585" s="109"/>
      <c r="AI585" s="109"/>
      <c r="AJ585" s="109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09"/>
      <c r="AG586" s="109"/>
      <c r="AH586" s="109"/>
      <c r="AI586" s="109"/>
      <c r="AJ586" s="109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09"/>
      <c r="AG587" s="109"/>
      <c r="AH587" s="109"/>
      <c r="AI587" s="109"/>
      <c r="AJ587" s="109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09"/>
      <c r="AG588" s="109"/>
      <c r="AH588" s="109"/>
      <c r="AI588" s="109"/>
      <c r="AJ588" s="109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09"/>
      <c r="AG589" s="109"/>
      <c r="AH589" s="109"/>
      <c r="AI589" s="109"/>
      <c r="AJ589" s="109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09"/>
      <c r="AG590" s="109"/>
      <c r="AH590" s="109"/>
      <c r="AI590" s="109"/>
      <c r="AJ590" s="109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09"/>
      <c r="AG591" s="109"/>
      <c r="AH591" s="109"/>
      <c r="AI591" s="109"/>
      <c r="AJ591" s="109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09"/>
      <c r="AG592" s="109"/>
      <c r="AH592" s="109"/>
      <c r="AI592" s="109"/>
      <c r="AJ592" s="109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09"/>
      <c r="AG593" s="109"/>
      <c r="AH593" s="109"/>
      <c r="AI593" s="109"/>
      <c r="AJ593" s="109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09"/>
      <c r="AG594" s="109"/>
      <c r="AH594" s="109"/>
      <c r="AI594" s="109"/>
      <c r="AJ594" s="109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09"/>
      <c r="AG595" s="109"/>
      <c r="AH595" s="109"/>
      <c r="AI595" s="109"/>
      <c r="AJ595" s="109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09"/>
      <c r="AG596" s="109"/>
      <c r="AH596" s="109"/>
      <c r="AI596" s="109"/>
      <c r="AJ596" s="109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09"/>
      <c r="AG597" s="109"/>
      <c r="AH597" s="109"/>
      <c r="AI597" s="109"/>
      <c r="AJ597" s="109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09"/>
      <c r="AG598" s="109"/>
      <c r="AH598" s="109"/>
      <c r="AI598" s="109"/>
      <c r="AJ598" s="109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09"/>
      <c r="AG599" s="109"/>
      <c r="AH599" s="109"/>
      <c r="AI599" s="109"/>
      <c r="AJ599" s="109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09"/>
      <c r="AG600" s="109"/>
      <c r="AH600" s="109"/>
      <c r="AI600" s="109"/>
      <c r="AJ600" s="109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09"/>
      <c r="AG601" s="109"/>
      <c r="AH601" s="109"/>
      <c r="AI601" s="109"/>
      <c r="AJ601" s="109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09"/>
      <c r="AG602" s="109"/>
      <c r="AH602" s="109"/>
      <c r="AI602" s="109"/>
      <c r="AJ602" s="109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09"/>
      <c r="AG603" s="109"/>
      <c r="AH603" s="109"/>
      <c r="AI603" s="109"/>
      <c r="AJ603" s="109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09"/>
      <c r="AG604" s="109"/>
      <c r="AH604" s="109"/>
      <c r="AI604" s="109"/>
      <c r="AJ604" s="109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09"/>
      <c r="AG605" s="109"/>
      <c r="AH605" s="109"/>
      <c r="AI605" s="109"/>
      <c r="AJ605" s="109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09"/>
      <c r="AG606" s="109"/>
      <c r="AH606" s="109"/>
      <c r="AI606" s="109"/>
      <c r="AJ606" s="109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09"/>
      <c r="AG607" s="109"/>
      <c r="AH607" s="109"/>
      <c r="AI607" s="109"/>
      <c r="AJ607" s="109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09"/>
      <c r="AG608" s="109"/>
      <c r="AH608" s="109"/>
      <c r="AI608" s="109"/>
      <c r="AJ608" s="109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09"/>
      <c r="AG609" s="109"/>
      <c r="AH609" s="109"/>
      <c r="AI609" s="109"/>
      <c r="AJ609" s="109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09"/>
      <c r="AG610" s="109"/>
      <c r="AH610" s="109"/>
      <c r="AI610" s="109"/>
      <c r="AJ610" s="109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09"/>
      <c r="AG611" s="109"/>
      <c r="AH611" s="109"/>
      <c r="AI611" s="109"/>
      <c r="AJ611" s="109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09"/>
      <c r="AG612" s="109"/>
      <c r="AH612" s="109"/>
      <c r="AI612" s="109"/>
      <c r="AJ612" s="109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09"/>
      <c r="AG613" s="109"/>
      <c r="AH613" s="109"/>
      <c r="AI613" s="109"/>
      <c r="AJ613" s="109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109"/>
      <c r="AG614" s="109"/>
      <c r="AH614" s="109"/>
      <c r="AI614" s="109"/>
      <c r="AJ614" s="109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09"/>
      <c r="AG615" s="109"/>
      <c r="AH615" s="109"/>
      <c r="AI615" s="109"/>
      <c r="AJ615" s="109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09"/>
      <c r="AG616" s="109"/>
      <c r="AH616" s="109"/>
      <c r="AI616" s="109"/>
      <c r="AJ616" s="109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09"/>
      <c r="AG617" s="109"/>
      <c r="AH617" s="109"/>
      <c r="AI617" s="109"/>
      <c r="AJ617" s="109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09"/>
      <c r="AG618" s="109"/>
      <c r="AH618" s="109"/>
      <c r="AI618" s="109"/>
      <c r="AJ618" s="109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09"/>
      <c r="AG619" s="109"/>
      <c r="AH619" s="109"/>
      <c r="AI619" s="109"/>
      <c r="AJ619" s="109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09"/>
      <c r="AG620" s="109"/>
      <c r="AH620" s="109"/>
      <c r="AI620" s="109"/>
      <c r="AJ620" s="109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09"/>
      <c r="AG621" s="109"/>
      <c r="AH621" s="109"/>
      <c r="AI621" s="109"/>
      <c r="AJ621" s="109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09"/>
      <c r="AG622" s="109"/>
      <c r="AH622" s="109"/>
      <c r="AI622" s="109"/>
      <c r="AJ622" s="109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09"/>
      <c r="AG623" s="109"/>
      <c r="AH623" s="109"/>
      <c r="AI623" s="109"/>
      <c r="AJ623" s="109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09"/>
      <c r="AG624" s="109"/>
      <c r="AH624" s="109"/>
      <c r="AI624" s="109"/>
      <c r="AJ624" s="109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09"/>
      <c r="AG625" s="109"/>
      <c r="AH625" s="109"/>
      <c r="AI625" s="109"/>
      <c r="AJ625" s="109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09"/>
      <c r="AG626" s="109"/>
      <c r="AH626" s="109"/>
      <c r="AI626" s="109"/>
      <c r="AJ626" s="109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09"/>
      <c r="AG627" s="109"/>
      <c r="AH627" s="109"/>
      <c r="AI627" s="109"/>
      <c r="AJ627" s="109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09"/>
      <c r="AG628" s="109"/>
      <c r="AH628" s="109"/>
      <c r="AI628" s="109"/>
      <c r="AJ628" s="109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09"/>
      <c r="AG629" s="109"/>
      <c r="AH629" s="109"/>
      <c r="AI629" s="109"/>
      <c r="AJ629" s="109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09"/>
      <c r="AG630" s="109"/>
      <c r="AH630" s="109"/>
      <c r="AI630" s="109"/>
      <c r="AJ630" s="109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09"/>
      <c r="AG631" s="109"/>
      <c r="AH631" s="109"/>
      <c r="AI631" s="109"/>
      <c r="AJ631" s="109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09"/>
      <c r="AG632" s="109"/>
      <c r="AH632" s="109"/>
      <c r="AI632" s="109"/>
      <c r="AJ632" s="109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09"/>
      <c r="AG633" s="109"/>
      <c r="AH633" s="109"/>
      <c r="AI633" s="109"/>
      <c r="AJ633" s="109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09"/>
      <c r="AG634" s="109"/>
      <c r="AH634" s="109"/>
      <c r="AI634" s="109"/>
      <c r="AJ634" s="109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09"/>
      <c r="AG635" s="109"/>
      <c r="AH635" s="109"/>
      <c r="AI635" s="109"/>
      <c r="AJ635" s="109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09"/>
      <c r="AG636" s="109"/>
      <c r="AH636" s="109"/>
      <c r="AI636" s="109"/>
      <c r="AJ636" s="109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09"/>
      <c r="AG637" s="109"/>
      <c r="AH637" s="109"/>
      <c r="AI637" s="109"/>
      <c r="AJ637" s="109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09"/>
      <c r="AG638" s="109"/>
      <c r="AH638" s="109"/>
      <c r="AI638" s="109"/>
      <c r="AJ638" s="109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09"/>
      <c r="AG639" s="109"/>
      <c r="AH639" s="109"/>
      <c r="AI639" s="109"/>
      <c r="AJ639" s="109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09"/>
      <c r="AG640" s="109"/>
      <c r="AH640" s="109"/>
      <c r="AI640" s="109"/>
      <c r="AJ640" s="109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09"/>
      <c r="AG641" s="109"/>
      <c r="AH641" s="109"/>
      <c r="AI641" s="109"/>
      <c r="AJ641" s="109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09"/>
      <c r="AG642" s="109"/>
      <c r="AH642" s="109"/>
      <c r="AI642" s="109"/>
      <c r="AJ642" s="109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09"/>
      <c r="AG643" s="109"/>
      <c r="AH643" s="109"/>
      <c r="AI643" s="109"/>
      <c r="AJ643" s="109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09"/>
      <c r="AG644" s="109"/>
      <c r="AH644" s="109"/>
      <c r="AI644" s="109"/>
      <c r="AJ644" s="109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09"/>
      <c r="AG645" s="109"/>
      <c r="AH645" s="109"/>
      <c r="AI645" s="109"/>
      <c r="AJ645" s="109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09"/>
      <c r="AG646" s="109"/>
      <c r="AH646" s="109"/>
      <c r="AI646" s="109"/>
      <c r="AJ646" s="109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09"/>
      <c r="AG647" s="109"/>
      <c r="AH647" s="109"/>
      <c r="AI647" s="109"/>
      <c r="AJ647" s="109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09"/>
      <c r="AG648" s="109"/>
      <c r="AH648" s="109"/>
      <c r="AI648" s="109"/>
      <c r="AJ648" s="109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09"/>
      <c r="AG649" s="109"/>
      <c r="AH649" s="109"/>
      <c r="AI649" s="109"/>
      <c r="AJ649" s="109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09"/>
      <c r="AG650" s="109"/>
      <c r="AH650" s="109"/>
      <c r="AI650" s="109"/>
      <c r="AJ650" s="109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09"/>
      <c r="AG651" s="109"/>
      <c r="AH651" s="109"/>
      <c r="AI651" s="109"/>
      <c r="AJ651" s="109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09"/>
      <c r="AG652" s="109"/>
      <c r="AH652" s="109"/>
      <c r="AI652" s="109"/>
      <c r="AJ652" s="109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09"/>
      <c r="AG653" s="109"/>
      <c r="AH653" s="109"/>
      <c r="AI653" s="109"/>
      <c r="AJ653" s="109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09"/>
      <c r="AG654" s="109"/>
      <c r="AH654" s="109"/>
      <c r="AI654" s="109"/>
      <c r="AJ654" s="109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09"/>
      <c r="AG655" s="109"/>
      <c r="AH655" s="109"/>
      <c r="AI655" s="109"/>
      <c r="AJ655" s="109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09"/>
      <c r="AG656" s="109"/>
      <c r="AH656" s="109"/>
      <c r="AI656" s="109"/>
      <c r="AJ656" s="109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09"/>
      <c r="AG657" s="109"/>
      <c r="AH657" s="109"/>
      <c r="AI657" s="109"/>
      <c r="AJ657" s="109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09"/>
      <c r="AG658" s="109"/>
      <c r="AH658" s="109"/>
      <c r="AI658" s="109"/>
      <c r="AJ658" s="109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09"/>
      <c r="AG659" s="109"/>
      <c r="AH659" s="109"/>
      <c r="AI659" s="109"/>
      <c r="AJ659" s="109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09"/>
      <c r="AG660" s="109"/>
      <c r="AH660" s="109"/>
      <c r="AI660" s="109"/>
      <c r="AJ660" s="109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09"/>
      <c r="AG661" s="109"/>
      <c r="AH661" s="109"/>
      <c r="AI661" s="109"/>
      <c r="AJ661" s="109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09"/>
      <c r="AG662" s="109"/>
      <c r="AH662" s="109"/>
      <c r="AI662" s="109"/>
      <c r="AJ662" s="109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09"/>
      <c r="AG663" s="109"/>
      <c r="AH663" s="109"/>
      <c r="AI663" s="109"/>
      <c r="AJ663" s="109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09"/>
      <c r="AG664" s="109"/>
      <c r="AH664" s="109"/>
      <c r="AI664" s="109"/>
      <c r="AJ664" s="109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09"/>
      <c r="AG665" s="109"/>
      <c r="AH665" s="109"/>
      <c r="AI665" s="109"/>
      <c r="AJ665" s="109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09"/>
      <c r="AG666" s="109"/>
      <c r="AH666" s="109"/>
      <c r="AI666" s="109"/>
      <c r="AJ666" s="109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09"/>
      <c r="AG667" s="109"/>
      <c r="AH667" s="109"/>
      <c r="AI667" s="109"/>
      <c r="AJ667" s="109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09"/>
      <c r="AG668" s="109"/>
      <c r="AH668" s="109"/>
      <c r="AI668" s="109"/>
      <c r="AJ668" s="109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09"/>
      <c r="AG669" s="109"/>
      <c r="AH669" s="109"/>
      <c r="AI669" s="109"/>
      <c r="AJ669" s="109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09"/>
      <c r="AG670" s="109"/>
      <c r="AH670" s="109"/>
      <c r="AI670" s="109"/>
      <c r="AJ670" s="109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09"/>
      <c r="AG671" s="109"/>
      <c r="AH671" s="109"/>
      <c r="AI671" s="109"/>
      <c r="AJ671" s="109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09"/>
      <c r="AG672" s="109"/>
      <c r="AH672" s="109"/>
      <c r="AI672" s="109"/>
      <c r="AJ672" s="109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09"/>
      <c r="AG673" s="109"/>
      <c r="AH673" s="109"/>
      <c r="AI673" s="109"/>
      <c r="AJ673" s="109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09"/>
      <c r="AG674" s="109"/>
      <c r="AH674" s="109"/>
      <c r="AI674" s="109"/>
      <c r="AJ674" s="109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09"/>
      <c r="AG675" s="109"/>
      <c r="AH675" s="109"/>
      <c r="AI675" s="109"/>
      <c r="AJ675" s="109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09"/>
      <c r="AG676" s="109"/>
      <c r="AH676" s="109"/>
      <c r="AI676" s="109"/>
      <c r="AJ676" s="109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09"/>
      <c r="AG677" s="109"/>
      <c r="AH677" s="109"/>
      <c r="AI677" s="109"/>
      <c r="AJ677" s="109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09"/>
      <c r="AG678" s="109"/>
      <c r="AH678" s="109"/>
      <c r="AI678" s="109"/>
      <c r="AJ678" s="109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09"/>
      <c r="AG679" s="109"/>
      <c r="AH679" s="109"/>
      <c r="AI679" s="109"/>
      <c r="AJ679" s="109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09"/>
      <c r="AG680" s="109"/>
      <c r="AH680" s="109"/>
      <c r="AI680" s="109"/>
      <c r="AJ680" s="109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09"/>
      <c r="AG681" s="109"/>
      <c r="AH681" s="109"/>
      <c r="AI681" s="109"/>
      <c r="AJ681" s="109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09"/>
      <c r="AG682" s="109"/>
      <c r="AH682" s="109"/>
      <c r="AI682" s="109"/>
      <c r="AJ682" s="109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09"/>
      <c r="AG683" s="109"/>
      <c r="AH683" s="109"/>
      <c r="AI683" s="109"/>
      <c r="AJ683" s="109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09"/>
      <c r="AG684" s="109"/>
      <c r="AH684" s="109"/>
      <c r="AI684" s="109"/>
      <c r="AJ684" s="109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09"/>
      <c r="AG685" s="109"/>
      <c r="AH685" s="109"/>
      <c r="AI685" s="109"/>
      <c r="AJ685" s="109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09"/>
      <c r="AG686" s="109"/>
      <c r="AH686" s="109"/>
      <c r="AI686" s="109"/>
      <c r="AJ686" s="109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09"/>
      <c r="AG687" s="109"/>
      <c r="AH687" s="109"/>
      <c r="AI687" s="109"/>
      <c r="AJ687" s="109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09"/>
      <c r="AG688" s="109"/>
      <c r="AH688" s="109"/>
      <c r="AI688" s="109"/>
      <c r="AJ688" s="109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09"/>
      <c r="AG689" s="109"/>
      <c r="AH689" s="109"/>
      <c r="AI689" s="109"/>
      <c r="AJ689" s="109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09"/>
      <c r="AG690" s="109"/>
      <c r="AH690" s="109"/>
      <c r="AI690" s="109"/>
      <c r="AJ690" s="109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09"/>
      <c r="AG691" s="109"/>
      <c r="AH691" s="109"/>
      <c r="AI691" s="109"/>
      <c r="AJ691" s="109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09"/>
      <c r="AG692" s="109"/>
      <c r="AH692" s="109"/>
      <c r="AI692" s="109"/>
      <c r="AJ692" s="109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09"/>
      <c r="AG693" s="109"/>
      <c r="AH693" s="109"/>
      <c r="AI693" s="109"/>
      <c r="AJ693" s="109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09"/>
      <c r="AG694" s="109"/>
      <c r="AH694" s="109"/>
      <c r="AI694" s="109"/>
      <c r="AJ694" s="109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09"/>
      <c r="AG695" s="109"/>
      <c r="AH695" s="109"/>
      <c r="AI695" s="109"/>
      <c r="AJ695" s="109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09"/>
      <c r="AG696" s="109"/>
      <c r="AH696" s="109"/>
      <c r="AI696" s="109"/>
      <c r="AJ696" s="109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09"/>
      <c r="AG697" s="109"/>
      <c r="AH697" s="109"/>
      <c r="AI697" s="109"/>
      <c r="AJ697" s="109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09"/>
      <c r="AG698" s="109"/>
      <c r="AH698" s="109"/>
      <c r="AI698" s="109"/>
      <c r="AJ698" s="109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09"/>
      <c r="AG699" s="109"/>
      <c r="AH699" s="109"/>
      <c r="AI699" s="109"/>
      <c r="AJ699" s="109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09"/>
      <c r="AG700" s="109"/>
      <c r="AH700" s="109"/>
      <c r="AI700" s="109"/>
      <c r="AJ700" s="109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09"/>
      <c r="AG701" s="109"/>
      <c r="AH701" s="109"/>
      <c r="AI701" s="109"/>
      <c r="AJ701" s="109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09"/>
      <c r="AG702" s="109"/>
      <c r="AH702" s="109"/>
      <c r="AI702" s="109"/>
      <c r="AJ702" s="109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09"/>
      <c r="AG703" s="109"/>
      <c r="AH703" s="109"/>
      <c r="AI703" s="109"/>
      <c r="AJ703" s="109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09"/>
      <c r="AG704" s="109"/>
      <c r="AH704" s="109"/>
      <c r="AI704" s="109"/>
      <c r="AJ704" s="109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09"/>
      <c r="AG705" s="109"/>
      <c r="AH705" s="109"/>
      <c r="AI705" s="109"/>
      <c r="AJ705" s="109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09"/>
      <c r="AG706" s="109"/>
      <c r="AH706" s="109"/>
      <c r="AI706" s="109"/>
      <c r="AJ706" s="109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09"/>
      <c r="AG707" s="109"/>
      <c r="AH707" s="109"/>
      <c r="AI707" s="109"/>
      <c r="AJ707" s="109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09"/>
      <c r="AG708" s="109"/>
      <c r="AH708" s="109"/>
      <c r="AI708" s="109"/>
      <c r="AJ708" s="109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09"/>
      <c r="AG709" s="109"/>
      <c r="AH709" s="109"/>
      <c r="AI709" s="109"/>
      <c r="AJ709" s="109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09"/>
      <c r="AG710" s="109"/>
      <c r="AH710" s="109"/>
      <c r="AI710" s="109"/>
      <c r="AJ710" s="109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09"/>
      <c r="AG711" s="109"/>
      <c r="AH711" s="109"/>
      <c r="AI711" s="109"/>
      <c r="AJ711" s="109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09"/>
      <c r="AG712" s="109"/>
      <c r="AH712" s="109"/>
      <c r="AI712" s="109"/>
      <c r="AJ712" s="109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09"/>
      <c r="AG713" s="109"/>
      <c r="AH713" s="109"/>
      <c r="AI713" s="109"/>
      <c r="AJ713" s="109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09"/>
      <c r="AG714" s="109"/>
      <c r="AH714" s="109"/>
      <c r="AI714" s="109"/>
      <c r="AJ714" s="109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09"/>
      <c r="AG715" s="109"/>
      <c r="AH715" s="109"/>
      <c r="AI715" s="109"/>
      <c r="AJ715" s="109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09"/>
      <c r="AG716" s="109"/>
      <c r="AH716" s="109"/>
      <c r="AI716" s="109"/>
      <c r="AJ716" s="109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9"/>
      <c r="AG717" s="109"/>
      <c r="AH717" s="109"/>
      <c r="AI717" s="109"/>
      <c r="AJ717" s="109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9"/>
      <c r="AG718" s="109"/>
      <c r="AH718" s="109"/>
      <c r="AI718" s="109"/>
      <c r="AJ718" s="109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9"/>
      <c r="AG719" s="109"/>
      <c r="AH719" s="109"/>
      <c r="AI719" s="109"/>
      <c r="AJ719" s="109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9"/>
      <c r="AG720" s="109"/>
      <c r="AH720" s="109"/>
      <c r="AI720" s="109"/>
      <c r="AJ720" s="109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9"/>
      <c r="AG721" s="109"/>
      <c r="AH721" s="109"/>
      <c r="AI721" s="109"/>
      <c r="AJ721" s="109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9"/>
      <c r="AG722" s="109"/>
      <c r="AH722" s="109"/>
      <c r="AI722" s="109"/>
      <c r="AJ722" s="109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9"/>
      <c r="AG723" s="109"/>
      <c r="AH723" s="109"/>
      <c r="AI723" s="109"/>
      <c r="AJ723" s="109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9"/>
      <c r="AG724" s="109"/>
      <c r="AH724" s="109"/>
      <c r="AI724" s="109"/>
      <c r="AJ724" s="109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09"/>
      <c r="AG725" s="109"/>
      <c r="AH725" s="109"/>
      <c r="AI725" s="109"/>
      <c r="AJ725" s="109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09"/>
      <c r="AG726" s="109"/>
      <c r="AH726" s="109"/>
      <c r="AI726" s="109"/>
      <c r="AJ726" s="109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09"/>
      <c r="AG727" s="109"/>
      <c r="AH727" s="109"/>
      <c r="AI727" s="109"/>
      <c r="AJ727" s="109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09"/>
      <c r="AG728" s="109"/>
      <c r="AH728" s="109"/>
      <c r="AI728" s="109"/>
      <c r="AJ728" s="109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09"/>
      <c r="AG729" s="109"/>
      <c r="AH729" s="109"/>
      <c r="AI729" s="109"/>
      <c r="AJ729" s="109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09"/>
      <c r="AG730" s="109"/>
      <c r="AH730" s="109"/>
      <c r="AI730" s="109"/>
      <c r="AJ730" s="109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09"/>
      <c r="AG731" s="109"/>
      <c r="AH731" s="109"/>
      <c r="AI731" s="109"/>
      <c r="AJ731" s="109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09"/>
      <c r="AG732" s="109"/>
      <c r="AH732" s="109"/>
      <c r="AI732" s="109"/>
      <c r="AJ732" s="109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09"/>
      <c r="AG733" s="109"/>
      <c r="AH733" s="109"/>
      <c r="AI733" s="109"/>
      <c r="AJ733" s="109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09"/>
      <c r="AG734" s="109"/>
      <c r="AH734" s="109"/>
      <c r="AI734" s="109"/>
      <c r="AJ734" s="109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09"/>
      <c r="AG735" s="109"/>
      <c r="AH735" s="109"/>
      <c r="AI735" s="109"/>
      <c r="AJ735" s="109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09"/>
      <c r="AG736" s="109"/>
      <c r="AH736" s="109"/>
      <c r="AI736" s="109"/>
      <c r="AJ736" s="109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09"/>
      <c r="AG737" s="109"/>
      <c r="AH737" s="109"/>
      <c r="AI737" s="109"/>
      <c r="AJ737" s="109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09"/>
      <c r="AG738" s="109"/>
      <c r="AH738" s="109"/>
      <c r="AI738" s="109"/>
      <c r="AJ738" s="109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09"/>
      <c r="AG739" s="109"/>
      <c r="AH739" s="109"/>
      <c r="AI739" s="109"/>
      <c r="AJ739" s="109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09"/>
      <c r="AG740" s="109"/>
      <c r="AH740" s="109"/>
      <c r="AI740" s="109"/>
      <c r="AJ740" s="109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09"/>
      <c r="AG741" s="109"/>
      <c r="AH741" s="109"/>
      <c r="AI741" s="109"/>
      <c r="AJ741" s="109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09"/>
      <c r="AG742" s="109"/>
      <c r="AH742" s="109"/>
      <c r="AI742" s="109"/>
      <c r="AJ742" s="109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09"/>
      <c r="AG743" s="109"/>
      <c r="AH743" s="109"/>
      <c r="AI743" s="109"/>
      <c r="AJ743" s="109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09"/>
      <c r="AG744" s="109"/>
      <c r="AH744" s="109"/>
      <c r="AI744" s="109"/>
      <c r="AJ744" s="109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09"/>
      <c r="AG745" s="109"/>
      <c r="AH745" s="109"/>
      <c r="AI745" s="109"/>
      <c r="AJ745" s="109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109"/>
      <c r="AG746" s="109"/>
      <c r="AH746" s="109"/>
      <c r="AI746" s="109"/>
      <c r="AJ746" s="109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09"/>
      <c r="AG747" s="109"/>
      <c r="AH747" s="109"/>
      <c r="AI747" s="109"/>
      <c r="AJ747" s="109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09"/>
      <c r="AG748" s="109"/>
      <c r="AH748" s="109"/>
      <c r="AI748" s="109"/>
      <c r="AJ748" s="109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09"/>
      <c r="AG749" s="109"/>
      <c r="AH749" s="109"/>
      <c r="AI749" s="109"/>
      <c r="AJ749" s="109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09"/>
      <c r="AG750" s="109"/>
      <c r="AH750" s="109"/>
      <c r="AI750" s="109"/>
      <c r="AJ750" s="109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09"/>
      <c r="AG751" s="109"/>
      <c r="AH751" s="109"/>
      <c r="AI751" s="109"/>
      <c r="AJ751" s="109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09"/>
      <c r="AG752" s="109"/>
      <c r="AH752" s="109"/>
      <c r="AI752" s="109"/>
      <c r="AJ752" s="109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09"/>
      <c r="AG753" s="109"/>
      <c r="AH753" s="109"/>
      <c r="AI753" s="109"/>
      <c r="AJ753" s="109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09"/>
      <c r="AG754" s="109"/>
      <c r="AH754" s="109"/>
      <c r="AI754" s="109"/>
      <c r="AJ754" s="109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109"/>
      <c r="AG755" s="109"/>
      <c r="AH755" s="109"/>
      <c r="AI755" s="109"/>
      <c r="AJ755" s="109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09"/>
      <c r="AG756" s="109"/>
      <c r="AH756" s="109"/>
      <c r="AI756" s="109"/>
      <c r="AJ756" s="109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09"/>
      <c r="AG757" s="109"/>
      <c r="AH757" s="109"/>
      <c r="AI757" s="109"/>
      <c r="AJ757" s="109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09"/>
      <c r="AG758" s="109"/>
      <c r="AH758" s="109"/>
      <c r="AI758" s="109"/>
      <c r="AJ758" s="109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09"/>
      <c r="AG759" s="109"/>
      <c r="AH759" s="109"/>
      <c r="AI759" s="109"/>
      <c r="AJ759" s="109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09"/>
      <c r="AG760" s="109"/>
      <c r="AH760" s="109"/>
      <c r="AI760" s="109"/>
      <c r="AJ760" s="109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09"/>
      <c r="AG761" s="109"/>
      <c r="AH761" s="109"/>
      <c r="AI761" s="109"/>
      <c r="AJ761" s="109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09"/>
      <c r="AG762" s="109"/>
      <c r="AH762" s="109"/>
      <c r="AI762" s="109"/>
      <c r="AJ762" s="109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09"/>
      <c r="AG763" s="109"/>
      <c r="AH763" s="109"/>
      <c r="AI763" s="109"/>
      <c r="AJ763" s="109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09"/>
      <c r="AG764" s="109"/>
      <c r="AH764" s="109"/>
      <c r="AI764" s="109"/>
      <c r="AJ764" s="109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09"/>
      <c r="AG765" s="109"/>
      <c r="AH765" s="109"/>
      <c r="AI765" s="109"/>
      <c r="AJ765" s="109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09"/>
      <c r="AG766" s="109"/>
      <c r="AH766" s="109"/>
      <c r="AI766" s="109"/>
      <c r="AJ766" s="109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09"/>
      <c r="AG767" s="109"/>
      <c r="AH767" s="109"/>
      <c r="AI767" s="109"/>
      <c r="AJ767" s="109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09"/>
      <c r="AG768" s="109"/>
      <c r="AH768" s="109"/>
      <c r="AI768" s="109"/>
      <c r="AJ768" s="109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09"/>
      <c r="AG769" s="109"/>
      <c r="AH769" s="109"/>
      <c r="AI769" s="109"/>
      <c r="AJ769" s="109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09"/>
      <c r="AG770" s="109"/>
      <c r="AH770" s="109"/>
      <c r="AI770" s="109"/>
      <c r="AJ770" s="109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09"/>
      <c r="AG771" s="109"/>
      <c r="AH771" s="109"/>
      <c r="AI771" s="109"/>
      <c r="AJ771" s="109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09"/>
      <c r="AG772" s="109"/>
      <c r="AH772" s="109"/>
      <c r="AI772" s="109"/>
      <c r="AJ772" s="109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09"/>
      <c r="AG773" s="109"/>
      <c r="AH773" s="109"/>
      <c r="AI773" s="109"/>
      <c r="AJ773" s="109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09"/>
      <c r="AG774" s="109"/>
      <c r="AH774" s="109"/>
      <c r="AI774" s="109"/>
      <c r="AJ774" s="109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09"/>
      <c r="AG775" s="109"/>
      <c r="AH775" s="109"/>
      <c r="AI775" s="109"/>
      <c r="AJ775" s="109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09"/>
      <c r="AG776" s="109"/>
      <c r="AH776" s="109"/>
      <c r="AI776" s="109"/>
      <c r="AJ776" s="109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09"/>
      <c r="AG777" s="109"/>
      <c r="AH777" s="109"/>
      <c r="AI777" s="109"/>
      <c r="AJ777" s="109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109"/>
      <c r="AG778" s="109"/>
      <c r="AH778" s="109"/>
      <c r="AI778" s="109"/>
      <c r="AJ778" s="109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09"/>
      <c r="AG779" s="109"/>
      <c r="AH779" s="109"/>
      <c r="AI779" s="109"/>
      <c r="AJ779" s="109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09"/>
      <c r="AG780" s="109"/>
      <c r="AH780" s="109"/>
      <c r="AI780" s="109"/>
      <c r="AJ780" s="109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09"/>
      <c r="AG781" s="109"/>
      <c r="AH781" s="109"/>
      <c r="AI781" s="109"/>
      <c r="AJ781" s="109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09"/>
      <c r="AG782" s="109"/>
      <c r="AH782" s="109"/>
      <c r="AI782" s="109"/>
      <c r="AJ782" s="109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09"/>
      <c r="AG783" s="109"/>
      <c r="AH783" s="109"/>
      <c r="AI783" s="109"/>
      <c r="AJ783" s="109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09"/>
      <c r="AG784" s="109"/>
      <c r="AH784" s="109"/>
      <c r="AI784" s="109"/>
      <c r="AJ784" s="109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09"/>
      <c r="AG785" s="109"/>
      <c r="AH785" s="109"/>
      <c r="AI785" s="109"/>
      <c r="AJ785" s="109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09"/>
      <c r="AG786" s="109"/>
      <c r="AH786" s="109"/>
      <c r="AI786" s="109"/>
      <c r="AJ786" s="109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09"/>
      <c r="AG787" s="109"/>
      <c r="AH787" s="109"/>
      <c r="AI787" s="109"/>
      <c r="AJ787" s="109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09"/>
      <c r="AG788" s="109"/>
      <c r="AH788" s="109"/>
      <c r="AI788" s="109"/>
      <c r="AJ788" s="109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09"/>
      <c r="AG789" s="109"/>
      <c r="AH789" s="109"/>
      <c r="AI789" s="109"/>
      <c r="AJ789" s="109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09"/>
      <c r="AG790" s="109"/>
      <c r="AH790" s="109"/>
      <c r="AI790" s="109"/>
      <c r="AJ790" s="109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09"/>
      <c r="AG791" s="109"/>
      <c r="AH791" s="109"/>
      <c r="AI791" s="109"/>
      <c r="AJ791" s="109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09"/>
      <c r="AG792" s="109"/>
      <c r="AH792" s="109"/>
      <c r="AI792" s="109"/>
      <c r="AJ792" s="109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09"/>
      <c r="AG793" s="109"/>
      <c r="AH793" s="109"/>
      <c r="AI793" s="109"/>
      <c r="AJ793" s="109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09"/>
      <c r="AG794" s="109"/>
      <c r="AH794" s="109"/>
      <c r="AI794" s="109"/>
      <c r="AJ794" s="109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109"/>
      <c r="AG795" s="109"/>
      <c r="AH795" s="109"/>
      <c r="AI795" s="109"/>
      <c r="AJ795" s="109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09"/>
      <c r="AG796" s="109"/>
      <c r="AH796" s="109"/>
      <c r="AI796" s="109"/>
      <c r="AJ796" s="109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09"/>
      <c r="AG797" s="109"/>
      <c r="AH797" s="109"/>
      <c r="AI797" s="109"/>
      <c r="AJ797" s="109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09"/>
      <c r="AG798" s="109"/>
      <c r="AH798" s="109"/>
      <c r="AI798" s="109"/>
      <c r="AJ798" s="109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09"/>
      <c r="AG799" s="109"/>
      <c r="AH799" s="109"/>
      <c r="AI799" s="109"/>
      <c r="AJ799" s="109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09"/>
      <c r="AG800" s="109"/>
      <c r="AH800" s="109"/>
      <c r="AI800" s="109"/>
      <c r="AJ800" s="109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109"/>
      <c r="AG801" s="109"/>
      <c r="AH801" s="109"/>
      <c r="AI801" s="109"/>
      <c r="AJ801" s="109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09"/>
      <c r="AG802" s="109"/>
      <c r="AH802" s="109"/>
      <c r="AI802" s="109"/>
      <c r="AJ802" s="109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09"/>
      <c r="AG803" s="109"/>
      <c r="AH803" s="109"/>
      <c r="AI803" s="109"/>
      <c r="AJ803" s="109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09"/>
      <c r="AG804" s="109"/>
      <c r="AH804" s="109"/>
      <c r="AI804" s="109"/>
      <c r="AJ804" s="109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09"/>
      <c r="AG805" s="109"/>
      <c r="AH805" s="109"/>
      <c r="AI805" s="109"/>
      <c r="AJ805" s="109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09"/>
      <c r="AG806" s="109"/>
      <c r="AH806" s="109"/>
      <c r="AI806" s="109"/>
      <c r="AJ806" s="109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09"/>
      <c r="AG807" s="109"/>
      <c r="AH807" s="109"/>
      <c r="AI807" s="109"/>
      <c r="AJ807" s="109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09"/>
      <c r="AG808" s="109"/>
      <c r="AH808" s="109"/>
      <c r="AI808" s="109"/>
      <c r="AJ808" s="109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09"/>
      <c r="AG809" s="109"/>
      <c r="AH809" s="109"/>
      <c r="AI809" s="109"/>
      <c r="AJ809" s="109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09"/>
      <c r="AG810" s="109"/>
      <c r="AH810" s="109"/>
      <c r="AI810" s="109"/>
      <c r="AJ810" s="109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09"/>
      <c r="AG811" s="109"/>
      <c r="AH811" s="109"/>
      <c r="AI811" s="109"/>
      <c r="AJ811" s="109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09"/>
      <c r="AG812" s="109"/>
      <c r="AH812" s="109"/>
      <c r="AI812" s="109"/>
      <c r="AJ812" s="109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09"/>
      <c r="AG813" s="109"/>
      <c r="AH813" s="109"/>
      <c r="AI813" s="109"/>
      <c r="AJ813" s="109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09"/>
      <c r="AG814" s="109"/>
      <c r="AH814" s="109"/>
      <c r="AI814" s="109"/>
      <c r="AJ814" s="109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09"/>
      <c r="AG815" s="109"/>
      <c r="AH815" s="109"/>
      <c r="AI815" s="109"/>
      <c r="AJ815" s="109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09"/>
      <c r="AG816" s="109"/>
      <c r="AH816" s="109"/>
      <c r="AI816" s="109"/>
      <c r="AJ816" s="109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09"/>
      <c r="AG817" s="109"/>
      <c r="AH817" s="109"/>
      <c r="AI817" s="109"/>
      <c r="AJ817" s="109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09"/>
      <c r="AG818" s="109"/>
      <c r="AH818" s="109"/>
      <c r="AI818" s="109"/>
      <c r="AJ818" s="109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09"/>
      <c r="AG819" s="109"/>
      <c r="AH819" s="109"/>
      <c r="AI819" s="109"/>
      <c r="AJ819" s="109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09"/>
      <c r="AG820" s="109"/>
      <c r="AH820" s="109"/>
      <c r="AI820" s="109"/>
      <c r="AJ820" s="109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109"/>
      <c r="AG821" s="109"/>
      <c r="AH821" s="109"/>
      <c r="AI821" s="109"/>
      <c r="AJ821" s="109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09"/>
      <c r="AG822" s="109"/>
      <c r="AH822" s="109"/>
      <c r="AI822" s="109"/>
      <c r="AJ822" s="109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09"/>
      <c r="AG823" s="109"/>
      <c r="AH823" s="109"/>
      <c r="AI823" s="109"/>
      <c r="AJ823" s="109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09"/>
      <c r="AG824" s="109"/>
      <c r="AH824" s="109"/>
      <c r="AI824" s="109"/>
      <c r="AJ824" s="109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09"/>
      <c r="AG825" s="109"/>
      <c r="AH825" s="109"/>
      <c r="AI825" s="109"/>
      <c r="AJ825" s="109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09"/>
      <c r="AG826" s="109"/>
      <c r="AH826" s="109"/>
      <c r="AI826" s="109"/>
      <c r="AJ826" s="109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09"/>
      <c r="AG827" s="109"/>
      <c r="AH827" s="109"/>
      <c r="AI827" s="109"/>
      <c r="AJ827" s="109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09"/>
      <c r="AG828" s="109"/>
      <c r="AH828" s="109"/>
      <c r="AI828" s="109"/>
      <c r="AJ828" s="109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09"/>
      <c r="AG829" s="109"/>
      <c r="AH829" s="109"/>
      <c r="AI829" s="109"/>
      <c r="AJ829" s="109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09"/>
      <c r="AG830" s="109"/>
      <c r="AH830" s="109"/>
      <c r="AI830" s="109"/>
      <c r="AJ830" s="109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09"/>
      <c r="AG831" s="109"/>
      <c r="AH831" s="109"/>
      <c r="AI831" s="109"/>
      <c r="AJ831" s="109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09"/>
      <c r="AG832" s="109"/>
      <c r="AH832" s="109"/>
      <c r="AI832" s="109"/>
      <c r="AJ832" s="109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09"/>
      <c r="AG833" s="109"/>
      <c r="AH833" s="109"/>
      <c r="AI833" s="109"/>
      <c r="AJ833" s="109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09"/>
      <c r="AG834" s="109"/>
      <c r="AH834" s="109"/>
      <c r="AI834" s="109"/>
      <c r="AJ834" s="109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09"/>
      <c r="AG835" s="109"/>
      <c r="AH835" s="109"/>
      <c r="AI835" s="109"/>
      <c r="AJ835" s="109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09"/>
      <c r="AG836" s="109"/>
      <c r="AH836" s="109"/>
      <c r="AI836" s="109"/>
      <c r="AJ836" s="109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09"/>
      <c r="AG837" s="109"/>
      <c r="AH837" s="109"/>
      <c r="AI837" s="109"/>
      <c r="AJ837" s="109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09"/>
      <c r="AG838" s="109"/>
      <c r="AH838" s="109"/>
      <c r="AI838" s="109"/>
      <c r="AJ838" s="109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09"/>
      <c r="AG839" s="109"/>
      <c r="AH839" s="109"/>
      <c r="AI839" s="109"/>
      <c r="AJ839" s="109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09"/>
      <c r="AG840" s="109"/>
      <c r="AH840" s="109"/>
      <c r="AI840" s="109"/>
      <c r="AJ840" s="109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09"/>
      <c r="AG841" s="109"/>
      <c r="AH841" s="109"/>
      <c r="AI841" s="109"/>
      <c r="AJ841" s="109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09"/>
      <c r="AG842" s="109"/>
      <c r="AH842" s="109"/>
      <c r="AI842" s="109"/>
      <c r="AJ842" s="109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09"/>
      <c r="AG843" s="109"/>
      <c r="AH843" s="109"/>
      <c r="AI843" s="109"/>
      <c r="AJ843" s="109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09"/>
      <c r="AG844" s="109"/>
      <c r="AH844" s="109"/>
      <c r="AI844" s="109"/>
      <c r="AJ844" s="109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09"/>
      <c r="AG845" s="109"/>
      <c r="AH845" s="109"/>
      <c r="AI845" s="109"/>
      <c r="AJ845" s="109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09"/>
      <c r="AG846" s="109"/>
      <c r="AH846" s="109"/>
      <c r="AI846" s="109"/>
      <c r="AJ846" s="109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09"/>
      <c r="AG847" s="109"/>
      <c r="AH847" s="109"/>
      <c r="AI847" s="109"/>
      <c r="AJ847" s="109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09"/>
      <c r="AG848" s="109"/>
      <c r="AH848" s="109"/>
      <c r="AI848" s="109"/>
      <c r="AJ848" s="109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09"/>
      <c r="AG849" s="109"/>
      <c r="AH849" s="109"/>
      <c r="AI849" s="109"/>
      <c r="AJ849" s="109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09"/>
      <c r="AG850" s="109"/>
      <c r="AH850" s="109"/>
      <c r="AI850" s="109"/>
      <c r="AJ850" s="109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09"/>
      <c r="AG851" s="109"/>
      <c r="AH851" s="109"/>
      <c r="AI851" s="109"/>
      <c r="AJ851" s="109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09"/>
      <c r="AG852" s="109"/>
      <c r="AH852" s="109"/>
      <c r="AI852" s="109"/>
      <c r="AJ852" s="109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09"/>
      <c r="AG853" s="109"/>
      <c r="AH853" s="109"/>
      <c r="AI853" s="109"/>
      <c r="AJ853" s="109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09"/>
      <c r="AG854" s="109"/>
      <c r="AH854" s="109"/>
      <c r="AI854" s="109"/>
      <c r="AJ854" s="109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09"/>
      <c r="AG855" s="109"/>
      <c r="AH855" s="109"/>
      <c r="AI855" s="109"/>
      <c r="AJ855" s="109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09"/>
      <c r="AG856" s="109"/>
      <c r="AH856" s="109"/>
      <c r="AI856" s="109"/>
      <c r="AJ856" s="109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109"/>
      <c r="AG857" s="109"/>
      <c r="AH857" s="109"/>
      <c r="AI857" s="109"/>
      <c r="AJ857" s="109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09"/>
      <c r="AG858" s="109"/>
      <c r="AH858" s="109"/>
      <c r="AI858" s="109"/>
      <c r="AJ858" s="109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09"/>
      <c r="AG859" s="109"/>
      <c r="AH859" s="109"/>
      <c r="AI859" s="109"/>
      <c r="AJ859" s="109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09"/>
      <c r="AG860" s="109"/>
      <c r="AH860" s="109"/>
      <c r="AI860" s="109"/>
      <c r="AJ860" s="109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09"/>
      <c r="AG861" s="109"/>
      <c r="AH861" s="109"/>
      <c r="AI861" s="109"/>
      <c r="AJ861" s="109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109"/>
      <c r="AG862" s="109"/>
      <c r="AH862" s="109"/>
      <c r="AI862" s="109"/>
      <c r="AJ862" s="109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09"/>
      <c r="AG863" s="109"/>
      <c r="AH863" s="109"/>
      <c r="AI863" s="109"/>
      <c r="AJ863" s="109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09"/>
      <c r="AG864" s="109"/>
      <c r="AH864" s="109"/>
      <c r="AI864" s="109"/>
      <c r="AJ864" s="109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09"/>
      <c r="AG865" s="109"/>
      <c r="AH865" s="109"/>
      <c r="AI865" s="109"/>
      <c r="AJ865" s="109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09"/>
      <c r="AG866" s="109"/>
      <c r="AH866" s="109"/>
      <c r="AI866" s="109"/>
      <c r="AJ866" s="109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09"/>
      <c r="AG867" s="109"/>
      <c r="AH867" s="109"/>
      <c r="AI867" s="109"/>
      <c r="AJ867" s="109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09"/>
      <c r="AG868" s="109"/>
      <c r="AH868" s="109"/>
      <c r="AI868" s="109"/>
      <c r="AJ868" s="109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09"/>
      <c r="AG869" s="109"/>
      <c r="AH869" s="109"/>
      <c r="AI869" s="109"/>
      <c r="AJ869" s="109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09"/>
      <c r="AG870" s="109"/>
      <c r="AH870" s="109"/>
      <c r="AI870" s="109"/>
      <c r="AJ870" s="109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09"/>
      <c r="AG871" s="109"/>
      <c r="AH871" s="109"/>
      <c r="AI871" s="109"/>
      <c r="AJ871" s="109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09"/>
      <c r="AG872" s="109"/>
      <c r="AH872" s="109"/>
      <c r="AI872" s="109"/>
      <c r="AJ872" s="109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09"/>
      <c r="AG873" s="109"/>
      <c r="AH873" s="109"/>
      <c r="AI873" s="109"/>
      <c r="AJ873" s="109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09"/>
      <c r="AG874" s="109"/>
      <c r="AH874" s="109"/>
      <c r="AI874" s="109"/>
      <c r="AJ874" s="109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109"/>
      <c r="AG875" s="109"/>
      <c r="AH875" s="109"/>
      <c r="AI875" s="109"/>
      <c r="AJ875" s="109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09"/>
      <c r="AG876" s="109"/>
      <c r="AH876" s="109"/>
      <c r="AI876" s="109"/>
      <c r="AJ876" s="109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09"/>
      <c r="AG877" s="109"/>
      <c r="AH877" s="109"/>
      <c r="AI877" s="109"/>
      <c r="AJ877" s="109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09"/>
      <c r="AG878" s="109"/>
      <c r="AH878" s="109"/>
      <c r="AI878" s="109"/>
      <c r="AJ878" s="109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09"/>
      <c r="AG879" s="109"/>
      <c r="AH879" s="109"/>
      <c r="AI879" s="109"/>
      <c r="AJ879" s="109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09"/>
      <c r="AG880" s="109"/>
      <c r="AH880" s="109"/>
      <c r="AI880" s="109"/>
      <c r="AJ880" s="109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09"/>
      <c r="AG881" s="109"/>
      <c r="AH881" s="109"/>
      <c r="AI881" s="109"/>
      <c r="AJ881" s="109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109"/>
      <c r="AG882" s="109"/>
      <c r="AH882" s="109"/>
      <c r="AI882" s="109"/>
      <c r="AJ882" s="109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09"/>
      <c r="AG883" s="109"/>
      <c r="AH883" s="109"/>
      <c r="AI883" s="109"/>
      <c r="AJ883" s="109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109"/>
      <c r="AG884" s="109"/>
      <c r="AH884" s="109"/>
      <c r="AI884" s="109"/>
      <c r="AJ884" s="109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09"/>
      <c r="AG885" s="109"/>
      <c r="AH885" s="109"/>
      <c r="AI885" s="109"/>
      <c r="AJ885" s="109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09"/>
      <c r="AG886" s="109"/>
      <c r="AH886" s="109"/>
      <c r="AI886" s="109"/>
      <c r="AJ886" s="109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09"/>
      <c r="AG887" s="109"/>
      <c r="AH887" s="109"/>
      <c r="AI887" s="109"/>
      <c r="AJ887" s="109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09"/>
      <c r="AG888" s="109"/>
      <c r="AH888" s="109"/>
      <c r="AI888" s="109"/>
      <c r="AJ888" s="109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09"/>
      <c r="AG889" s="109"/>
      <c r="AH889" s="109"/>
      <c r="AI889" s="109"/>
      <c r="AJ889" s="109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109"/>
      <c r="AG890" s="109"/>
      <c r="AH890" s="109"/>
      <c r="AI890" s="109"/>
      <c r="AJ890" s="109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109"/>
      <c r="AG891" s="109"/>
      <c r="AH891" s="109"/>
      <c r="AI891" s="109"/>
      <c r="AJ891" s="109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09"/>
      <c r="AG892" s="109"/>
      <c r="AH892" s="109"/>
      <c r="AI892" s="109"/>
      <c r="AJ892" s="109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109"/>
      <c r="AG893" s="109"/>
      <c r="AH893" s="109"/>
      <c r="AI893" s="109"/>
      <c r="AJ893" s="109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09"/>
      <c r="AG894" s="109"/>
      <c r="AH894" s="109"/>
      <c r="AI894" s="109"/>
      <c r="AJ894" s="109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09"/>
      <c r="AG895" s="109"/>
      <c r="AH895" s="109"/>
      <c r="AI895" s="109"/>
      <c r="AJ895" s="109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09"/>
      <c r="AG896" s="109"/>
      <c r="AH896" s="109"/>
      <c r="AI896" s="109"/>
      <c r="AJ896" s="109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09"/>
      <c r="AG897" s="109"/>
      <c r="AH897" s="109"/>
      <c r="AI897" s="109"/>
      <c r="AJ897" s="109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09"/>
      <c r="AG898" s="109"/>
      <c r="AH898" s="109"/>
      <c r="AI898" s="109"/>
      <c r="AJ898" s="109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09"/>
      <c r="AG899" s="109"/>
      <c r="AH899" s="109"/>
      <c r="AI899" s="109"/>
      <c r="AJ899" s="109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09"/>
      <c r="AG900" s="109"/>
      <c r="AH900" s="109"/>
      <c r="AI900" s="109"/>
      <c r="AJ900" s="109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09"/>
      <c r="AG901" s="109"/>
      <c r="AH901" s="109"/>
      <c r="AI901" s="109"/>
      <c r="AJ901" s="109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09"/>
      <c r="AG902" s="109"/>
      <c r="AH902" s="109"/>
      <c r="AI902" s="109"/>
      <c r="AJ902" s="109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09"/>
      <c r="AG903" s="109"/>
      <c r="AH903" s="109"/>
      <c r="AI903" s="109"/>
      <c r="AJ903" s="109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09"/>
      <c r="AG904" s="109"/>
      <c r="AH904" s="109"/>
      <c r="AI904" s="109"/>
      <c r="AJ904" s="109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09"/>
      <c r="AG905" s="109"/>
      <c r="AH905" s="109"/>
      <c r="AI905" s="109"/>
      <c r="AJ905" s="109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09"/>
      <c r="AG906" s="109"/>
      <c r="AH906" s="109"/>
      <c r="AI906" s="109"/>
      <c r="AJ906" s="109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09"/>
      <c r="AG907" s="109"/>
      <c r="AH907" s="109"/>
      <c r="AI907" s="109"/>
      <c r="AJ907" s="109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09"/>
      <c r="AG908" s="109"/>
      <c r="AH908" s="109"/>
      <c r="AI908" s="109"/>
      <c r="AJ908" s="109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09"/>
      <c r="AG909" s="109"/>
      <c r="AH909" s="109"/>
      <c r="AI909" s="109"/>
      <c r="AJ909" s="109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09"/>
      <c r="AG910" s="109"/>
      <c r="AH910" s="109"/>
      <c r="AI910" s="109"/>
      <c r="AJ910" s="109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09"/>
      <c r="AG911" s="109"/>
      <c r="AH911" s="109"/>
      <c r="AI911" s="109"/>
      <c r="AJ911" s="109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09"/>
      <c r="AG912" s="109"/>
      <c r="AH912" s="109"/>
      <c r="AI912" s="109"/>
      <c r="AJ912" s="109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09"/>
      <c r="AG913" s="109"/>
      <c r="AH913" s="109"/>
      <c r="AI913" s="109"/>
      <c r="AJ913" s="109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09"/>
      <c r="AG914" s="109"/>
      <c r="AH914" s="109"/>
      <c r="AI914" s="109"/>
      <c r="AJ914" s="109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09"/>
      <c r="AG915" s="109"/>
      <c r="AH915" s="109"/>
      <c r="AI915" s="109"/>
      <c r="AJ915" s="109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09"/>
      <c r="AG916" s="109"/>
      <c r="AH916" s="109"/>
      <c r="AI916" s="109"/>
      <c r="AJ916" s="109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09"/>
      <c r="AG917" s="109"/>
      <c r="AH917" s="109"/>
      <c r="AI917" s="109"/>
      <c r="AJ917" s="109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09"/>
      <c r="AG918" s="109"/>
      <c r="AH918" s="109"/>
      <c r="AI918" s="109"/>
      <c r="AJ918" s="109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09"/>
      <c r="AG919" s="109"/>
      <c r="AH919" s="109"/>
      <c r="AI919" s="109"/>
      <c r="AJ919" s="109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09"/>
      <c r="AG920" s="109"/>
      <c r="AH920" s="109"/>
      <c r="AI920" s="109"/>
      <c r="AJ920" s="109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09"/>
      <c r="AG921" s="109"/>
      <c r="AH921" s="109"/>
      <c r="AI921" s="109"/>
      <c r="AJ921" s="109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09"/>
      <c r="AG922" s="109"/>
      <c r="AH922" s="109"/>
      <c r="AI922" s="109"/>
      <c r="AJ922" s="109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09"/>
      <c r="AG923" s="109"/>
      <c r="AH923" s="109"/>
      <c r="AI923" s="109"/>
      <c r="AJ923" s="109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09"/>
      <c r="AG924" s="109"/>
      <c r="AH924" s="109"/>
      <c r="AI924" s="109"/>
      <c r="AJ924" s="109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09"/>
      <c r="AG925" s="109"/>
      <c r="AH925" s="109"/>
      <c r="AI925" s="109"/>
      <c r="AJ925" s="109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09"/>
      <c r="AG926" s="109"/>
      <c r="AH926" s="109"/>
      <c r="AI926" s="109"/>
      <c r="AJ926" s="109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09"/>
      <c r="AG927" s="109"/>
      <c r="AH927" s="109"/>
      <c r="AI927" s="109"/>
      <c r="AJ927" s="109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09"/>
      <c r="AG928" s="109"/>
      <c r="AH928" s="109"/>
      <c r="AI928" s="109"/>
      <c r="AJ928" s="109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09"/>
      <c r="AG929" s="109"/>
      <c r="AH929" s="109"/>
      <c r="AI929" s="109"/>
      <c r="AJ929" s="109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09"/>
      <c r="AG930" s="109"/>
      <c r="AH930" s="109"/>
      <c r="AI930" s="109"/>
      <c r="AJ930" s="109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09"/>
      <c r="AG931" s="109"/>
      <c r="AH931" s="109"/>
      <c r="AI931" s="109"/>
      <c r="AJ931" s="109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09"/>
      <c r="AG932" s="109"/>
      <c r="AH932" s="109"/>
      <c r="AI932" s="109"/>
      <c r="AJ932" s="109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09"/>
      <c r="AG933" s="109"/>
      <c r="AH933" s="109"/>
      <c r="AI933" s="109"/>
      <c r="AJ933" s="109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09"/>
      <c r="AG934" s="109"/>
      <c r="AH934" s="109"/>
      <c r="AI934" s="109"/>
      <c r="AJ934" s="109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09"/>
      <c r="AG935" s="109"/>
      <c r="AH935" s="109"/>
      <c r="AI935" s="109"/>
      <c r="AJ935" s="109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09"/>
      <c r="AG936" s="109"/>
      <c r="AH936" s="109"/>
      <c r="AI936" s="109"/>
      <c r="AJ936" s="109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09"/>
      <c r="AG937" s="109"/>
      <c r="AH937" s="109"/>
      <c r="AI937" s="109"/>
      <c r="AJ937" s="109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09"/>
      <c r="AG938" s="109"/>
      <c r="AH938" s="109"/>
      <c r="AI938" s="109"/>
      <c r="AJ938" s="109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09"/>
      <c r="AG939" s="109"/>
      <c r="AH939" s="109"/>
      <c r="AI939" s="109"/>
      <c r="AJ939" s="109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09"/>
      <c r="AG940" s="109"/>
      <c r="AH940" s="109"/>
      <c r="AI940" s="109"/>
      <c r="AJ940" s="109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09"/>
      <c r="AG941" s="109"/>
      <c r="AH941" s="109"/>
      <c r="AI941" s="109"/>
      <c r="AJ941" s="109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09"/>
      <c r="AG942" s="109"/>
      <c r="AH942" s="109"/>
      <c r="AI942" s="109"/>
      <c r="AJ942" s="109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09"/>
      <c r="AG943" s="109"/>
      <c r="AH943" s="109"/>
      <c r="AI943" s="109"/>
      <c r="AJ943" s="109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09"/>
      <c r="AG944" s="109"/>
      <c r="AH944" s="109"/>
      <c r="AI944" s="109"/>
      <c r="AJ944" s="109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09"/>
      <c r="AG945" s="109"/>
      <c r="AH945" s="109"/>
      <c r="AI945" s="109"/>
      <c r="AJ945" s="109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09"/>
      <c r="AG946" s="109"/>
      <c r="AH946" s="109"/>
      <c r="AI946" s="109"/>
      <c r="AJ946" s="109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109"/>
      <c r="AG947" s="109"/>
      <c r="AH947" s="109"/>
      <c r="AI947" s="109"/>
      <c r="AJ947" s="109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09"/>
      <c r="AG948" s="109"/>
      <c r="AH948" s="109"/>
      <c r="AI948" s="109"/>
      <c r="AJ948" s="109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09"/>
      <c r="AG949" s="109"/>
      <c r="AH949" s="109"/>
      <c r="AI949" s="109"/>
      <c r="AJ949" s="109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09"/>
      <c r="AG950" s="109"/>
      <c r="AH950" s="109"/>
      <c r="AI950" s="109"/>
      <c r="AJ950" s="109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09"/>
      <c r="AG951" s="109"/>
      <c r="AH951" s="109"/>
      <c r="AI951" s="109"/>
      <c r="AJ951" s="109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09"/>
      <c r="AG952" s="109"/>
      <c r="AH952" s="109"/>
      <c r="AI952" s="109"/>
      <c r="AJ952" s="109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09"/>
      <c r="AG953" s="109"/>
      <c r="AH953" s="109"/>
      <c r="AI953" s="109"/>
      <c r="AJ953" s="109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09"/>
      <c r="AG954" s="109"/>
      <c r="AH954" s="109"/>
      <c r="AI954" s="109"/>
      <c r="AJ954" s="109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09"/>
      <c r="AG955" s="109"/>
      <c r="AH955" s="109"/>
      <c r="AI955" s="109"/>
      <c r="AJ955" s="109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09"/>
      <c r="AG956" s="109"/>
      <c r="AH956" s="109"/>
      <c r="AI956" s="109"/>
      <c r="AJ956" s="109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09"/>
      <c r="AG957" s="109"/>
      <c r="AH957" s="109"/>
      <c r="AI957" s="109"/>
      <c r="AJ957" s="109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09"/>
      <c r="AG958" s="109"/>
      <c r="AH958" s="109"/>
      <c r="AI958" s="109"/>
      <c r="AJ958" s="109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09"/>
      <c r="AG959" s="109"/>
      <c r="AH959" s="109"/>
      <c r="AI959" s="109"/>
      <c r="AJ959" s="109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09"/>
      <c r="AG960" s="109"/>
      <c r="AH960" s="109"/>
      <c r="AI960" s="109"/>
      <c r="AJ960" s="109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09"/>
      <c r="AG961" s="109"/>
      <c r="AH961" s="109"/>
      <c r="AI961" s="109"/>
      <c r="AJ961" s="109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09"/>
      <c r="AG962" s="109"/>
      <c r="AH962" s="109"/>
      <c r="AI962" s="109"/>
      <c r="AJ962" s="109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09"/>
      <c r="AG963" s="109"/>
      <c r="AH963" s="109"/>
      <c r="AI963" s="109"/>
      <c r="AJ963" s="109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09"/>
      <c r="AG964" s="109"/>
      <c r="AH964" s="109"/>
      <c r="AI964" s="109"/>
      <c r="AJ964" s="109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09"/>
      <c r="AG965" s="109"/>
      <c r="AH965" s="109"/>
      <c r="AI965" s="109"/>
      <c r="AJ965" s="109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09"/>
      <c r="AG966" s="109"/>
      <c r="AH966" s="109"/>
      <c r="AI966" s="109"/>
      <c r="AJ966" s="109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09"/>
      <c r="AG967" s="109"/>
      <c r="AH967" s="109"/>
      <c r="AI967" s="109"/>
      <c r="AJ967" s="109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09"/>
      <c r="AG968" s="109"/>
      <c r="AH968" s="109"/>
      <c r="AI968" s="109"/>
      <c r="AJ968" s="109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09"/>
      <c r="AG969" s="109"/>
      <c r="AH969" s="109"/>
      <c r="AI969" s="109"/>
      <c r="AJ969" s="109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09"/>
      <c r="AG970" s="109"/>
      <c r="AH970" s="109"/>
      <c r="AI970" s="109"/>
      <c r="AJ970" s="109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09"/>
      <c r="AG971" s="109"/>
      <c r="AH971" s="109"/>
      <c r="AI971" s="109"/>
      <c r="AJ971" s="109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109"/>
      <c r="AG972" s="109"/>
      <c r="AH972" s="109"/>
      <c r="AI972" s="109"/>
      <c r="AJ972" s="109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109"/>
      <c r="AG973" s="109"/>
      <c r="AH973" s="109"/>
      <c r="AI973" s="109"/>
      <c r="AJ973" s="109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109"/>
      <c r="AG974" s="109"/>
      <c r="AH974" s="109"/>
      <c r="AI974" s="109"/>
      <c r="AJ974" s="109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109"/>
      <c r="AG975" s="109"/>
      <c r="AH975" s="109"/>
      <c r="AI975" s="109"/>
      <c r="AJ975" s="109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109"/>
      <c r="AG976" s="109"/>
      <c r="AH976" s="109"/>
      <c r="AI976" s="109"/>
      <c r="AJ976" s="109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109"/>
      <c r="AG977" s="109"/>
      <c r="AH977" s="109"/>
      <c r="AI977" s="109"/>
      <c r="AJ977" s="109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109"/>
      <c r="AG978" s="109"/>
      <c r="AH978" s="109"/>
      <c r="AI978" s="109"/>
      <c r="AJ978" s="109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109"/>
      <c r="AG979" s="109"/>
      <c r="AH979" s="109"/>
      <c r="AI979" s="109"/>
      <c r="AJ979" s="109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109"/>
      <c r="AG980" s="109"/>
      <c r="AH980" s="109"/>
      <c r="AI980" s="109"/>
      <c r="AJ980" s="109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109"/>
      <c r="AG981" s="109"/>
      <c r="AH981" s="109"/>
      <c r="AI981" s="109"/>
      <c r="AJ981" s="109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109"/>
      <c r="AG982" s="109"/>
      <c r="AH982" s="109"/>
      <c r="AI982" s="109"/>
      <c r="AJ982" s="109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109"/>
      <c r="AG983" s="109"/>
      <c r="AH983" s="109"/>
      <c r="AI983" s="109"/>
      <c r="AJ983" s="109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109"/>
      <c r="AG984" s="109"/>
      <c r="AH984" s="109"/>
      <c r="AI984" s="109"/>
      <c r="AJ984" s="109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109"/>
      <c r="AG985" s="109"/>
      <c r="AH985" s="109"/>
      <c r="AI985" s="109"/>
      <c r="AJ985" s="109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109"/>
      <c r="AG986" s="109"/>
      <c r="AH986" s="109"/>
      <c r="AI986" s="109"/>
      <c r="AJ986" s="109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109"/>
      <c r="AG987" s="109"/>
      <c r="AH987" s="109"/>
      <c r="AI987" s="109"/>
      <c r="AJ987" s="109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109"/>
      <c r="AG988" s="109"/>
      <c r="AH988" s="109"/>
      <c r="AI988" s="109"/>
      <c r="AJ988" s="109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109"/>
      <c r="AG989" s="109"/>
      <c r="AH989" s="109"/>
      <c r="AI989" s="109"/>
      <c r="AJ989" s="109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109"/>
      <c r="AG990" s="109"/>
      <c r="AH990" s="109"/>
      <c r="AI990" s="109"/>
      <c r="AJ990" s="109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109"/>
      <c r="AG991" s="109"/>
      <c r="AH991" s="109"/>
      <c r="AI991" s="109"/>
      <c r="AJ991" s="109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109"/>
      <c r="AG992" s="109"/>
      <c r="AH992" s="109"/>
      <c r="AI992" s="109"/>
      <c r="AJ992" s="109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109"/>
      <c r="AG993" s="109"/>
      <c r="AH993" s="109"/>
      <c r="AI993" s="109"/>
      <c r="AJ993" s="109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109"/>
      <c r="AG994" s="109"/>
      <c r="AH994" s="109"/>
      <c r="AI994" s="109"/>
      <c r="AJ994" s="109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109"/>
      <c r="AG995" s="109"/>
      <c r="AH995" s="109"/>
      <c r="AI995" s="109"/>
      <c r="AJ995" s="109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109"/>
      <c r="AG996" s="109"/>
      <c r="AH996" s="109"/>
      <c r="AI996" s="109"/>
      <c r="AJ996" s="109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109"/>
      <c r="AG997" s="109"/>
      <c r="AH997" s="109"/>
      <c r="AI997" s="109"/>
      <c r="AJ997" s="109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109"/>
      <c r="AG998" s="109"/>
      <c r="AH998" s="109"/>
      <c r="AI998" s="109"/>
      <c r="AJ998" s="109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109"/>
      <c r="AG999" s="109"/>
      <c r="AH999" s="109"/>
      <c r="AI999" s="109"/>
      <c r="AJ999" s="109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109"/>
      <c r="AG1000" s="109"/>
      <c r="AH1000" s="109"/>
      <c r="AI1000" s="109"/>
      <c r="AJ1000" s="109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109"/>
      <c r="AG1001" s="109"/>
      <c r="AH1001" s="109"/>
      <c r="AI1001" s="109"/>
      <c r="AJ1001" s="109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109"/>
      <c r="AG1002" s="109"/>
      <c r="AH1002" s="109"/>
      <c r="AI1002" s="109"/>
      <c r="AJ1002" s="109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109"/>
      <c r="AG1003" s="109"/>
      <c r="AH1003" s="109"/>
      <c r="AI1003" s="109"/>
      <c r="AJ1003" s="109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109"/>
      <c r="AG1004" s="109"/>
      <c r="AH1004" s="109"/>
      <c r="AI1004" s="109"/>
      <c r="AJ1004" s="109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109"/>
      <c r="AG1005" s="109"/>
      <c r="AH1005" s="109"/>
      <c r="AI1005" s="109"/>
      <c r="AJ1005" s="109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109"/>
      <c r="AG1006" s="109"/>
      <c r="AH1006" s="109"/>
      <c r="AI1006" s="109"/>
      <c r="AJ1006" s="109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109"/>
      <c r="AG1007" s="109"/>
      <c r="AH1007" s="109"/>
      <c r="AI1007" s="109"/>
      <c r="AJ1007" s="109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109"/>
      <c r="AG1008" s="109"/>
      <c r="AH1008" s="109"/>
      <c r="AI1008" s="109"/>
      <c r="AJ1008" s="109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109"/>
      <c r="AG1009" s="109"/>
      <c r="AH1009" s="109"/>
      <c r="AI1009" s="109"/>
      <c r="AJ1009" s="109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109"/>
      <c r="AG1010" s="109"/>
      <c r="AH1010" s="109"/>
      <c r="AI1010" s="109"/>
      <c r="AJ1010" s="109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109"/>
      <c r="AG1011" s="109"/>
      <c r="AH1011" s="109"/>
      <c r="AI1011" s="109"/>
      <c r="AJ1011" s="109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109"/>
      <c r="AG1012" s="109"/>
      <c r="AH1012" s="109"/>
      <c r="AI1012" s="109"/>
      <c r="AJ1012" s="109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109"/>
      <c r="AG1013" s="109"/>
      <c r="AH1013" s="109"/>
      <c r="AI1013" s="109"/>
      <c r="AJ1013" s="109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109"/>
      <c r="AG1014" s="109"/>
      <c r="AH1014" s="109"/>
      <c r="AI1014" s="109"/>
      <c r="AJ1014" s="109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109"/>
      <c r="AG1015" s="109"/>
      <c r="AH1015" s="109"/>
      <c r="AI1015" s="109"/>
      <c r="AJ1015" s="109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109"/>
      <c r="AG1016" s="109"/>
      <c r="AH1016" s="109"/>
      <c r="AI1016" s="109"/>
      <c r="AJ1016" s="109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109"/>
      <c r="AG1017" s="109"/>
      <c r="AH1017" s="109"/>
      <c r="AI1017" s="109"/>
      <c r="AJ1017" s="109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109"/>
      <c r="AG1018" s="109"/>
      <c r="AH1018" s="109"/>
      <c r="AI1018" s="109"/>
      <c r="AJ1018" s="109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109"/>
      <c r="AG1019" s="109"/>
      <c r="AH1019" s="109"/>
      <c r="AI1019" s="109"/>
      <c r="AJ1019" s="109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109"/>
      <c r="AG1020" s="109"/>
      <c r="AH1020" s="109"/>
      <c r="AI1020" s="109"/>
      <c r="AJ1020" s="109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109"/>
      <c r="AG1021" s="109"/>
      <c r="AH1021" s="109"/>
      <c r="AI1021" s="109"/>
      <c r="AJ1021" s="109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109"/>
      <c r="AG1022" s="109"/>
      <c r="AH1022" s="109"/>
      <c r="AI1022" s="109"/>
      <c r="AJ1022" s="109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109"/>
      <c r="AG1023" s="109"/>
      <c r="AH1023" s="109"/>
      <c r="AI1023" s="109"/>
      <c r="AJ1023" s="109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109"/>
      <c r="AG1024" s="109"/>
      <c r="AH1024" s="109"/>
      <c r="AI1024" s="109"/>
      <c r="AJ1024" s="109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109"/>
      <c r="AG1025" s="109"/>
      <c r="AH1025" s="109"/>
      <c r="AI1025" s="109"/>
      <c r="AJ1025" s="109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109"/>
      <c r="AG1026" s="109"/>
      <c r="AH1026" s="109"/>
      <c r="AI1026" s="109"/>
      <c r="AJ1026" s="109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109"/>
      <c r="AG1027" s="109"/>
      <c r="AH1027" s="109"/>
      <c r="AI1027" s="109"/>
      <c r="AJ1027" s="109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109"/>
      <c r="AG1028" s="109"/>
      <c r="AH1028" s="109"/>
      <c r="AI1028" s="109"/>
      <c r="AJ1028" s="109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109"/>
      <c r="AG1029" s="109"/>
      <c r="AH1029" s="109"/>
      <c r="AI1029" s="109"/>
      <c r="AJ1029" s="109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109"/>
      <c r="AG1030" s="109"/>
      <c r="AH1030" s="109"/>
      <c r="AI1030" s="109"/>
      <c r="AJ1030" s="109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109"/>
      <c r="AG1031" s="109"/>
      <c r="AH1031" s="109"/>
      <c r="AI1031" s="109"/>
      <c r="AJ1031" s="109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109"/>
      <c r="AG1032" s="109"/>
      <c r="AH1032" s="109"/>
      <c r="AI1032" s="109"/>
      <c r="AJ1032" s="109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109"/>
      <c r="AG1033" s="109"/>
      <c r="AH1033" s="109"/>
      <c r="AI1033" s="109"/>
      <c r="AJ1033" s="109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109"/>
      <c r="AG1034" s="109"/>
      <c r="AH1034" s="109"/>
      <c r="AI1034" s="109"/>
      <c r="AJ1034" s="109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109"/>
      <c r="AG1035" s="109"/>
      <c r="AH1035" s="109"/>
      <c r="AI1035" s="109"/>
      <c r="AJ1035" s="109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109"/>
      <c r="AG1036" s="109"/>
      <c r="AH1036" s="109"/>
      <c r="AI1036" s="109"/>
      <c r="AJ1036" s="109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109"/>
      <c r="AG1037" s="109"/>
      <c r="AH1037" s="109"/>
      <c r="AI1037" s="109"/>
      <c r="AJ1037" s="109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109"/>
      <c r="AG1038" s="109"/>
      <c r="AH1038" s="109"/>
      <c r="AI1038" s="109"/>
      <c r="AJ1038" s="109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109"/>
      <c r="AG1039" s="109"/>
      <c r="AH1039" s="109"/>
      <c r="AI1039" s="109"/>
      <c r="AJ1039" s="109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109"/>
      <c r="AG1040" s="109"/>
      <c r="AH1040" s="109"/>
      <c r="AI1040" s="109"/>
      <c r="AJ1040" s="109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109"/>
      <c r="AG1041" s="109"/>
      <c r="AH1041" s="109"/>
      <c r="AI1041" s="109"/>
      <c r="AJ1041" s="109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109"/>
      <c r="AG1042" s="109"/>
      <c r="AH1042" s="109"/>
      <c r="AI1042" s="109"/>
      <c r="AJ1042" s="109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109"/>
      <c r="AG1043" s="109"/>
      <c r="AH1043" s="109"/>
      <c r="AI1043" s="109"/>
      <c r="AJ1043" s="109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109"/>
      <c r="AG1044" s="109"/>
      <c r="AH1044" s="109"/>
      <c r="AI1044" s="109"/>
      <c r="AJ1044" s="109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109"/>
      <c r="AG1045" s="109"/>
      <c r="AH1045" s="109"/>
      <c r="AI1045" s="109"/>
      <c r="AJ1045" s="109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109"/>
      <c r="AG1046" s="109"/>
      <c r="AH1046" s="109"/>
      <c r="AI1046" s="109"/>
      <c r="AJ1046" s="109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109"/>
      <c r="AG1047" s="109"/>
      <c r="AH1047" s="109"/>
      <c r="AI1047" s="109"/>
      <c r="AJ1047" s="109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109"/>
      <c r="AG1048" s="109"/>
      <c r="AH1048" s="109"/>
      <c r="AI1048" s="109"/>
      <c r="AJ1048" s="109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109"/>
      <c r="AG1049" s="109"/>
      <c r="AH1049" s="109"/>
      <c r="AI1049" s="109"/>
      <c r="AJ1049" s="109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109"/>
      <c r="AG1050" s="109"/>
      <c r="AH1050" s="109"/>
      <c r="AI1050" s="109"/>
      <c r="AJ1050" s="109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109"/>
      <c r="AG1051" s="109"/>
      <c r="AH1051" s="109"/>
      <c r="AI1051" s="109"/>
      <c r="AJ1051" s="109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109"/>
      <c r="AG1052" s="109"/>
      <c r="AH1052" s="109"/>
      <c r="AI1052" s="109"/>
      <c r="AJ1052" s="109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109"/>
      <c r="AG1053" s="109"/>
      <c r="AH1053" s="109"/>
      <c r="AI1053" s="109"/>
      <c r="AJ1053" s="109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109"/>
      <c r="AG1054" s="109"/>
      <c r="AH1054" s="109"/>
      <c r="AI1054" s="109"/>
      <c r="AJ1054" s="109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109"/>
      <c r="AG1055" s="109"/>
      <c r="AH1055" s="109"/>
      <c r="AI1055" s="109"/>
      <c r="AJ1055" s="109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109"/>
      <c r="AG1056" s="109"/>
      <c r="AH1056" s="109"/>
      <c r="AI1056" s="109"/>
      <c r="AJ1056" s="109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109"/>
      <c r="AG1057" s="109"/>
      <c r="AH1057" s="109"/>
      <c r="AI1057" s="109"/>
      <c r="AJ1057" s="109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109"/>
      <c r="AG1058" s="109"/>
      <c r="AH1058" s="109"/>
      <c r="AI1058" s="109"/>
      <c r="AJ1058" s="109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109"/>
      <c r="AG1059" s="109"/>
      <c r="AH1059" s="109"/>
      <c r="AI1059" s="109"/>
      <c r="AJ1059" s="109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109"/>
      <c r="AG1060" s="109"/>
      <c r="AH1060" s="109"/>
      <c r="AI1060" s="109"/>
      <c r="AJ1060" s="109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109"/>
      <c r="AG1061" s="109"/>
      <c r="AH1061" s="109"/>
      <c r="AI1061" s="109"/>
      <c r="AJ1061" s="109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109"/>
      <c r="AG1062" s="109"/>
      <c r="AH1062" s="109"/>
      <c r="AI1062" s="109"/>
      <c r="AJ1062" s="109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109"/>
      <c r="AG1063" s="109"/>
      <c r="AH1063" s="109"/>
      <c r="AI1063" s="109"/>
      <c r="AJ1063" s="109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109"/>
      <c r="AG1064" s="109"/>
      <c r="AH1064" s="109"/>
      <c r="AI1064" s="109"/>
      <c r="AJ1064" s="109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109"/>
      <c r="AG1065" s="109"/>
      <c r="AH1065" s="109"/>
      <c r="AI1065" s="109"/>
      <c r="AJ1065" s="109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109"/>
      <c r="AG1066" s="109"/>
      <c r="AH1066" s="109"/>
      <c r="AI1066" s="109"/>
      <c r="AJ1066" s="109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109"/>
      <c r="AG1067" s="109"/>
      <c r="AH1067" s="109"/>
      <c r="AI1067" s="109"/>
      <c r="AJ1067" s="109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109"/>
      <c r="AG1068" s="109"/>
      <c r="AH1068" s="109"/>
      <c r="AI1068" s="109"/>
      <c r="AJ1068" s="109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109"/>
      <c r="AG1069" s="109"/>
      <c r="AH1069" s="109"/>
      <c r="AI1069" s="109"/>
      <c r="AJ1069" s="109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109"/>
      <c r="AG1070" s="109"/>
      <c r="AH1070" s="109"/>
      <c r="AI1070" s="109"/>
      <c r="AJ1070" s="109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109"/>
      <c r="AG1071" s="109"/>
      <c r="AH1071" s="109"/>
      <c r="AI1071" s="109"/>
      <c r="AJ1071" s="109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109"/>
      <c r="AG1072" s="109"/>
      <c r="AH1072" s="109"/>
      <c r="AI1072" s="109"/>
      <c r="AJ1072" s="109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109"/>
      <c r="AG1073" s="109"/>
      <c r="AH1073" s="109"/>
      <c r="AI1073" s="109"/>
      <c r="AJ1073" s="109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109"/>
      <c r="AG1074" s="109"/>
      <c r="AH1074" s="109"/>
      <c r="AI1074" s="109"/>
      <c r="AJ1074" s="109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109"/>
      <c r="AG1075" s="109"/>
      <c r="AH1075" s="109"/>
      <c r="AI1075" s="109"/>
      <c r="AJ1075" s="109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109"/>
      <c r="AG1076" s="109"/>
      <c r="AH1076" s="109"/>
      <c r="AI1076" s="109"/>
      <c r="AJ1076" s="109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109"/>
      <c r="AG1077" s="109"/>
      <c r="AH1077" s="109"/>
      <c r="AI1077" s="109"/>
      <c r="AJ1077" s="109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109"/>
      <c r="AG1078" s="109"/>
      <c r="AH1078" s="109"/>
      <c r="AI1078" s="109"/>
      <c r="AJ1078" s="109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109"/>
      <c r="AG1079" s="109"/>
      <c r="AH1079" s="109"/>
      <c r="AI1079" s="109"/>
      <c r="AJ1079" s="109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109"/>
      <c r="AG1080" s="109"/>
      <c r="AH1080" s="109"/>
      <c r="AI1080" s="109"/>
      <c r="AJ1080" s="109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109"/>
      <c r="AG1081" s="109"/>
      <c r="AH1081" s="109"/>
      <c r="AI1081" s="109"/>
      <c r="AJ1081" s="109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109"/>
      <c r="AG1082" s="109"/>
      <c r="AH1082" s="109"/>
      <c r="AI1082" s="109"/>
      <c r="AJ1082" s="109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109"/>
      <c r="AG1083" s="109"/>
      <c r="AH1083" s="109"/>
      <c r="AI1083" s="109"/>
      <c r="AJ1083" s="109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109"/>
      <c r="AG1084" s="109"/>
      <c r="AH1084" s="109"/>
      <c r="AI1084" s="109"/>
      <c r="AJ1084" s="109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109"/>
      <c r="AG1085" s="109"/>
      <c r="AH1085" s="109"/>
      <c r="AI1085" s="109"/>
      <c r="AJ1085" s="109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109"/>
      <c r="AG1086" s="109"/>
      <c r="AH1086" s="109"/>
      <c r="AI1086" s="109"/>
      <c r="AJ1086" s="109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109"/>
      <c r="AG1087" s="109"/>
      <c r="AH1087" s="109"/>
      <c r="AI1087" s="109"/>
      <c r="AJ1087" s="109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109"/>
      <c r="AG1088" s="109"/>
      <c r="AH1088" s="109"/>
      <c r="AI1088" s="109"/>
      <c r="AJ1088" s="109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109"/>
      <c r="AG1089" s="109"/>
      <c r="AH1089" s="109"/>
      <c r="AI1089" s="109"/>
      <c r="AJ1089" s="109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109"/>
      <c r="AG1090" s="109"/>
      <c r="AH1090" s="109"/>
      <c r="AI1090" s="109"/>
      <c r="AJ1090" s="109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109"/>
      <c r="AG1091" s="109"/>
      <c r="AH1091" s="109"/>
      <c r="AI1091" s="109"/>
      <c r="AJ1091" s="109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109"/>
      <c r="AG1092" s="109"/>
      <c r="AH1092" s="109"/>
      <c r="AI1092" s="109"/>
      <c r="AJ1092" s="109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109"/>
      <c r="AG1093" s="109"/>
      <c r="AH1093" s="109"/>
      <c r="AI1093" s="109"/>
      <c r="AJ1093" s="109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109"/>
      <c r="AG1094" s="109"/>
      <c r="AH1094" s="109"/>
      <c r="AI1094" s="109"/>
      <c r="AJ1094" s="109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109"/>
      <c r="AG1095" s="109"/>
      <c r="AH1095" s="109"/>
      <c r="AI1095" s="109"/>
      <c r="AJ1095" s="109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109"/>
      <c r="AG1096" s="109"/>
      <c r="AH1096" s="109"/>
      <c r="AI1096" s="109"/>
      <c r="AJ1096" s="109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109"/>
      <c r="AG1097" s="109"/>
      <c r="AH1097" s="109"/>
      <c r="AI1097" s="109"/>
      <c r="AJ1097" s="109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109"/>
      <c r="AG1098" s="109"/>
      <c r="AH1098" s="109"/>
      <c r="AI1098" s="109"/>
      <c r="AJ1098" s="109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109"/>
      <c r="AG1099" s="109"/>
      <c r="AH1099" s="109"/>
      <c r="AI1099" s="109"/>
      <c r="AJ1099" s="109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109"/>
      <c r="AG1100" s="109"/>
      <c r="AH1100" s="109"/>
      <c r="AI1100" s="109"/>
      <c r="AJ1100" s="109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109"/>
      <c r="AG1101" s="109"/>
      <c r="AH1101" s="109"/>
      <c r="AI1101" s="109"/>
      <c r="AJ1101" s="109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109"/>
      <c r="AG1102" s="109"/>
      <c r="AH1102" s="109"/>
      <c r="AI1102" s="109"/>
      <c r="AJ1102" s="109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109"/>
      <c r="AG1103" s="109"/>
      <c r="AH1103" s="109"/>
      <c r="AI1103" s="109"/>
      <c r="AJ1103" s="109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109"/>
      <c r="AG1104" s="109"/>
      <c r="AH1104" s="109"/>
      <c r="AI1104" s="109"/>
      <c r="AJ1104" s="109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109"/>
      <c r="AG1105" s="109"/>
      <c r="AH1105" s="109"/>
      <c r="AI1105" s="109"/>
      <c r="AJ1105" s="109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109"/>
      <c r="AG1106" s="109"/>
      <c r="AH1106" s="109"/>
      <c r="AI1106" s="109"/>
      <c r="AJ1106" s="109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109"/>
      <c r="AG1107" s="109"/>
      <c r="AH1107" s="109"/>
      <c r="AI1107" s="109"/>
      <c r="AJ1107" s="109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109"/>
      <c r="AG1108" s="109"/>
      <c r="AH1108" s="109"/>
      <c r="AI1108" s="109"/>
      <c r="AJ1108" s="109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109"/>
      <c r="AG1109" s="109"/>
      <c r="AH1109" s="109"/>
      <c r="AI1109" s="109"/>
      <c r="AJ1109" s="109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109"/>
      <c r="AG1110" s="109"/>
      <c r="AH1110" s="109"/>
      <c r="AI1110" s="109"/>
      <c r="AJ1110" s="109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109"/>
      <c r="AG1111" s="109"/>
      <c r="AH1111" s="109"/>
      <c r="AI1111" s="109"/>
      <c r="AJ1111" s="109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109"/>
      <c r="AG1112" s="109"/>
      <c r="AH1112" s="109"/>
      <c r="AI1112" s="109"/>
      <c r="AJ1112" s="109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109"/>
      <c r="AG1113" s="109"/>
      <c r="AH1113" s="109"/>
      <c r="AI1113" s="109"/>
      <c r="AJ1113" s="109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109"/>
      <c r="AG1114" s="109"/>
      <c r="AH1114" s="109"/>
      <c r="AI1114" s="109"/>
      <c r="AJ1114" s="109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109"/>
      <c r="AG1115" s="109"/>
      <c r="AH1115" s="109"/>
      <c r="AI1115" s="109"/>
      <c r="AJ1115" s="109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109"/>
      <c r="AG1116" s="109"/>
      <c r="AH1116" s="109"/>
      <c r="AI1116" s="109"/>
      <c r="AJ1116" s="109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109"/>
      <c r="AG1117" s="109"/>
      <c r="AH1117" s="109"/>
      <c r="AI1117" s="109"/>
      <c r="AJ1117" s="109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109"/>
      <c r="AG1118" s="109"/>
      <c r="AH1118" s="109"/>
      <c r="AI1118" s="109"/>
      <c r="AJ1118" s="109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109"/>
      <c r="AG1119" s="109"/>
      <c r="AH1119" s="109"/>
      <c r="AI1119" s="109"/>
      <c r="AJ1119" s="109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109"/>
      <c r="AG1120" s="109"/>
      <c r="AH1120" s="109"/>
      <c r="AI1120" s="109"/>
      <c r="AJ1120" s="109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109"/>
      <c r="AG1121" s="109"/>
      <c r="AH1121" s="109"/>
      <c r="AI1121" s="109"/>
      <c r="AJ1121" s="109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109"/>
      <c r="AG1122" s="109"/>
      <c r="AH1122" s="109"/>
      <c r="AI1122" s="109"/>
      <c r="AJ1122" s="109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109"/>
      <c r="AG1123" s="109"/>
      <c r="AH1123" s="109"/>
      <c r="AI1123" s="109"/>
      <c r="AJ1123" s="109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109"/>
      <c r="AG1124" s="109"/>
      <c r="AH1124" s="109"/>
      <c r="AI1124" s="109"/>
      <c r="AJ1124" s="109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109"/>
      <c r="AG1125" s="109"/>
      <c r="AH1125" s="109"/>
      <c r="AI1125" s="109"/>
      <c r="AJ1125" s="109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109"/>
      <c r="AG1126" s="109"/>
      <c r="AH1126" s="109"/>
      <c r="AI1126" s="109"/>
      <c r="AJ1126" s="109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109"/>
      <c r="AG1127" s="109"/>
      <c r="AH1127" s="109"/>
      <c r="AI1127" s="109"/>
      <c r="AJ1127" s="109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109"/>
      <c r="AG1128" s="109"/>
      <c r="AH1128" s="109"/>
      <c r="AI1128" s="109"/>
      <c r="AJ1128" s="109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109"/>
      <c r="AG1129" s="109"/>
      <c r="AH1129" s="109"/>
      <c r="AI1129" s="109"/>
      <c r="AJ1129" s="109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109"/>
      <c r="AG1130" s="109"/>
      <c r="AH1130" s="109"/>
      <c r="AI1130" s="109"/>
      <c r="AJ1130" s="109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109"/>
      <c r="AG1131" s="109"/>
      <c r="AH1131" s="109"/>
      <c r="AI1131" s="109"/>
      <c r="AJ1131" s="109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109"/>
      <c r="AG1132" s="109"/>
      <c r="AH1132" s="109"/>
      <c r="AI1132" s="109"/>
      <c r="AJ1132" s="109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109"/>
      <c r="AG1133" s="109"/>
      <c r="AH1133" s="109"/>
      <c r="AI1133" s="109"/>
      <c r="AJ1133" s="109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109"/>
      <c r="AG1134" s="109"/>
      <c r="AH1134" s="109"/>
      <c r="AI1134" s="109"/>
      <c r="AJ1134" s="109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109"/>
      <c r="AG1135" s="109"/>
      <c r="AH1135" s="109"/>
      <c r="AI1135" s="109"/>
      <c r="AJ1135" s="109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109"/>
      <c r="AG1136" s="109"/>
      <c r="AH1136" s="109"/>
      <c r="AI1136" s="109"/>
      <c r="AJ1136" s="109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109"/>
      <c r="AG1137" s="109"/>
      <c r="AH1137" s="109"/>
      <c r="AI1137" s="109"/>
      <c r="AJ1137" s="109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109"/>
      <c r="AG1138" s="109"/>
      <c r="AH1138" s="109"/>
      <c r="AI1138" s="109"/>
      <c r="AJ1138" s="109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109"/>
      <c r="AG1139" s="109"/>
      <c r="AH1139" s="109"/>
      <c r="AI1139" s="109"/>
      <c r="AJ1139" s="109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109"/>
      <c r="AG1140" s="109"/>
      <c r="AH1140" s="109"/>
      <c r="AI1140" s="109"/>
      <c r="AJ1140" s="109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109"/>
      <c r="AG1141" s="109"/>
      <c r="AH1141" s="109"/>
      <c r="AI1141" s="109"/>
      <c r="AJ1141" s="109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109"/>
      <c r="AG1142" s="109"/>
      <c r="AH1142" s="109"/>
      <c r="AI1142" s="109"/>
      <c r="AJ1142" s="109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109"/>
      <c r="AG1143" s="109"/>
      <c r="AH1143" s="109"/>
      <c r="AI1143" s="109"/>
      <c r="AJ1143" s="109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109"/>
      <c r="AG1144" s="109"/>
      <c r="AH1144" s="109"/>
      <c r="AI1144" s="109"/>
      <c r="AJ1144" s="109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109"/>
      <c r="AG1145" s="109"/>
      <c r="AH1145" s="109"/>
      <c r="AI1145" s="109"/>
      <c r="AJ1145" s="109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109"/>
      <c r="AG1146" s="109"/>
      <c r="AH1146" s="109"/>
      <c r="AI1146" s="109"/>
      <c r="AJ1146" s="109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109"/>
      <c r="AG1147" s="109"/>
      <c r="AH1147" s="109"/>
      <c r="AI1147" s="109"/>
      <c r="AJ1147" s="109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109"/>
      <c r="AG1148" s="109"/>
      <c r="AH1148" s="109"/>
      <c r="AI1148" s="109"/>
      <c r="AJ1148" s="109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109"/>
      <c r="AG1149" s="109"/>
      <c r="AH1149" s="109"/>
      <c r="AI1149" s="109"/>
      <c r="AJ1149" s="109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109"/>
      <c r="AG1150" s="109"/>
      <c r="AH1150" s="109"/>
      <c r="AI1150" s="109"/>
      <c r="AJ1150" s="109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109"/>
      <c r="AG1151" s="109"/>
      <c r="AH1151" s="109"/>
      <c r="AI1151" s="109"/>
      <c r="AJ1151" s="109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109"/>
      <c r="AG1152" s="109"/>
      <c r="AH1152" s="109"/>
      <c r="AI1152" s="109"/>
      <c r="AJ1152" s="109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109"/>
      <c r="AG1153" s="109"/>
      <c r="AH1153" s="109"/>
      <c r="AI1153" s="109"/>
      <c r="AJ1153" s="109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109"/>
      <c r="AG1154" s="109"/>
      <c r="AH1154" s="109"/>
      <c r="AI1154" s="109"/>
      <c r="AJ1154" s="109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109"/>
      <c r="AG1155" s="109"/>
      <c r="AH1155" s="109"/>
      <c r="AI1155" s="109"/>
      <c r="AJ1155" s="109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109"/>
      <c r="AG1156" s="109"/>
      <c r="AH1156" s="109"/>
      <c r="AI1156" s="109"/>
      <c r="AJ1156" s="109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109"/>
      <c r="AG1157" s="109"/>
      <c r="AH1157" s="109"/>
      <c r="AI1157" s="109"/>
      <c r="AJ1157" s="109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109"/>
      <c r="AG1158" s="109"/>
      <c r="AH1158" s="109"/>
      <c r="AI1158" s="109"/>
      <c r="AJ1158" s="109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109"/>
      <c r="AG1159" s="109"/>
      <c r="AH1159" s="109"/>
      <c r="AI1159" s="109"/>
      <c r="AJ1159" s="109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109"/>
      <c r="AG1160" s="109"/>
      <c r="AH1160" s="109"/>
      <c r="AI1160" s="109"/>
      <c r="AJ1160" s="109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109"/>
      <c r="AG1161" s="109"/>
      <c r="AH1161" s="109"/>
      <c r="AI1161" s="109"/>
      <c r="AJ1161" s="109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109"/>
      <c r="AG1162" s="109"/>
      <c r="AH1162" s="109"/>
      <c r="AI1162" s="109"/>
      <c r="AJ1162" s="109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109"/>
      <c r="AG1163" s="109"/>
      <c r="AH1163" s="109"/>
      <c r="AI1163" s="109"/>
      <c r="AJ1163" s="109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109"/>
      <c r="AG1164" s="109"/>
      <c r="AH1164" s="109"/>
      <c r="AI1164" s="109"/>
      <c r="AJ1164" s="109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109"/>
      <c r="AG1165" s="109"/>
      <c r="AH1165" s="109"/>
      <c r="AI1165" s="109"/>
      <c r="AJ1165" s="109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109"/>
      <c r="AG1166" s="109"/>
      <c r="AH1166" s="109"/>
      <c r="AI1166" s="109"/>
      <c r="AJ1166" s="109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109"/>
      <c r="AG1167" s="109"/>
      <c r="AH1167" s="109"/>
      <c r="AI1167" s="109"/>
      <c r="AJ1167" s="109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109"/>
      <c r="AG1168" s="109"/>
      <c r="AH1168" s="109"/>
      <c r="AI1168" s="109"/>
      <c r="AJ1168" s="109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109"/>
      <c r="AG1169" s="109"/>
      <c r="AH1169" s="109"/>
      <c r="AI1169" s="109"/>
      <c r="AJ1169" s="109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109"/>
      <c r="AG1170" s="109"/>
      <c r="AH1170" s="109"/>
      <c r="AI1170" s="109"/>
      <c r="AJ1170" s="109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109"/>
      <c r="AG1171" s="109"/>
      <c r="AH1171" s="109"/>
      <c r="AI1171" s="109"/>
      <c r="AJ1171" s="109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109"/>
      <c r="AG1172" s="109"/>
      <c r="AH1172" s="109"/>
      <c r="AI1172" s="109"/>
      <c r="AJ1172" s="109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109"/>
      <c r="AG1173" s="109"/>
      <c r="AH1173" s="109"/>
      <c r="AI1173" s="109"/>
      <c r="AJ1173" s="109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109"/>
      <c r="AG1174" s="109"/>
      <c r="AH1174" s="109"/>
      <c r="AI1174" s="109"/>
      <c r="AJ1174" s="109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109"/>
      <c r="AG1175" s="109"/>
      <c r="AH1175" s="109"/>
      <c r="AI1175" s="109"/>
      <c r="AJ1175" s="109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109"/>
      <c r="AG1176" s="109"/>
      <c r="AH1176" s="109"/>
      <c r="AI1176" s="109"/>
      <c r="AJ1176" s="109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109"/>
      <c r="AG1177" s="109"/>
      <c r="AH1177" s="109"/>
      <c r="AI1177" s="109"/>
      <c r="AJ1177" s="109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109"/>
      <c r="AG1178" s="109"/>
      <c r="AH1178" s="109"/>
      <c r="AI1178" s="109"/>
      <c r="AJ1178" s="109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109"/>
      <c r="AG1179" s="109"/>
      <c r="AH1179" s="109"/>
      <c r="AI1179" s="109"/>
      <c r="AJ1179" s="109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109"/>
      <c r="AG1180" s="109"/>
      <c r="AH1180" s="109"/>
      <c r="AI1180" s="109"/>
      <c r="AJ1180" s="109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109"/>
      <c r="AG1181" s="109"/>
      <c r="AH1181" s="109"/>
      <c r="AI1181" s="109"/>
      <c r="AJ1181" s="109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109"/>
      <c r="AG1182" s="109"/>
      <c r="AH1182" s="109"/>
      <c r="AI1182" s="109"/>
      <c r="AJ1182" s="109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109"/>
      <c r="AG1183" s="109"/>
      <c r="AH1183" s="109"/>
      <c r="AI1183" s="109"/>
      <c r="AJ1183" s="109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109"/>
      <c r="AG1184" s="109"/>
      <c r="AH1184" s="109"/>
      <c r="AI1184" s="109"/>
      <c r="AJ1184" s="109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109"/>
      <c r="AG1185" s="109"/>
      <c r="AH1185" s="109"/>
      <c r="AI1185" s="109"/>
      <c r="AJ1185" s="109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109"/>
      <c r="AG1186" s="109"/>
      <c r="AH1186" s="109"/>
      <c r="AI1186" s="109"/>
      <c r="AJ1186" s="109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109"/>
      <c r="AG1187" s="109"/>
      <c r="AH1187" s="109"/>
      <c r="AI1187" s="109"/>
      <c r="AJ1187" s="109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109"/>
      <c r="AG1188" s="109"/>
      <c r="AH1188" s="109"/>
      <c r="AI1188" s="109"/>
      <c r="AJ1188" s="109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109"/>
      <c r="AG1189" s="109"/>
      <c r="AH1189" s="109"/>
      <c r="AI1189" s="109"/>
      <c r="AJ1189" s="109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109"/>
      <c r="AG1190" s="109"/>
      <c r="AH1190" s="109"/>
      <c r="AI1190" s="109"/>
      <c r="AJ1190" s="109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109"/>
      <c r="AG1191" s="109"/>
      <c r="AH1191" s="109"/>
      <c r="AI1191" s="109"/>
      <c r="AJ1191" s="109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109"/>
      <c r="AG1192" s="109"/>
      <c r="AH1192" s="109"/>
      <c r="AI1192" s="109"/>
      <c r="AJ1192" s="109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109"/>
      <c r="AG1193" s="109"/>
      <c r="AH1193" s="109"/>
      <c r="AI1193" s="109"/>
      <c r="AJ1193" s="109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109"/>
      <c r="AG1194" s="109"/>
      <c r="AH1194" s="109"/>
      <c r="AI1194" s="109"/>
      <c r="AJ1194" s="109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109"/>
      <c r="AG1195" s="109"/>
      <c r="AH1195" s="109"/>
      <c r="AI1195" s="109"/>
      <c r="AJ1195" s="109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109"/>
      <c r="AG1196" s="109"/>
      <c r="AH1196" s="109"/>
      <c r="AI1196" s="109"/>
      <c r="AJ1196" s="109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109"/>
      <c r="AG1197" s="109"/>
      <c r="AH1197" s="109"/>
      <c r="AI1197" s="109"/>
      <c r="AJ1197" s="109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109"/>
      <c r="AG1198" s="109"/>
      <c r="AH1198" s="109"/>
      <c r="AI1198" s="109"/>
      <c r="AJ1198" s="109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109"/>
      <c r="AG1199" s="109"/>
      <c r="AH1199" s="109"/>
      <c r="AI1199" s="109"/>
      <c r="AJ1199" s="109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109"/>
      <c r="AG1200" s="109"/>
      <c r="AH1200" s="109"/>
      <c r="AI1200" s="109"/>
      <c r="AJ1200" s="109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109"/>
      <c r="AG1201" s="109"/>
      <c r="AH1201" s="109"/>
      <c r="AI1201" s="109"/>
      <c r="AJ1201" s="109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109"/>
      <c r="AG1202" s="109"/>
      <c r="AH1202" s="109"/>
      <c r="AI1202" s="109"/>
      <c r="AJ1202" s="109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109"/>
      <c r="AG1203" s="109"/>
      <c r="AH1203" s="109"/>
      <c r="AI1203" s="109"/>
      <c r="AJ1203" s="109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109"/>
      <c r="AG1204" s="109"/>
      <c r="AH1204" s="109"/>
      <c r="AI1204" s="109"/>
      <c r="AJ1204" s="109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109"/>
      <c r="AG1205" s="109"/>
      <c r="AH1205" s="109"/>
      <c r="AI1205" s="109"/>
      <c r="AJ1205" s="109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109"/>
      <c r="AG1206" s="109"/>
      <c r="AH1206" s="109"/>
      <c r="AI1206" s="109"/>
      <c r="AJ1206" s="109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109"/>
      <c r="AG1207" s="109"/>
      <c r="AH1207" s="109"/>
      <c r="AI1207" s="109"/>
      <c r="AJ1207" s="109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109"/>
      <c r="AG1208" s="109"/>
      <c r="AH1208" s="109"/>
      <c r="AI1208" s="109"/>
      <c r="AJ1208" s="109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109"/>
      <c r="AG1209" s="109"/>
      <c r="AH1209" s="109"/>
      <c r="AI1209" s="109"/>
      <c r="AJ1209" s="109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109"/>
      <c r="AG1210" s="109"/>
      <c r="AH1210" s="109"/>
      <c r="AI1210" s="109"/>
      <c r="AJ1210" s="109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109"/>
      <c r="AG1211" s="109"/>
      <c r="AH1211" s="109"/>
      <c r="AI1211" s="109"/>
      <c r="AJ1211" s="109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109"/>
      <c r="AG1212" s="109"/>
      <c r="AH1212" s="109"/>
      <c r="AI1212" s="109"/>
      <c r="AJ1212" s="109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109"/>
      <c r="AG1213" s="109"/>
      <c r="AH1213" s="109"/>
      <c r="AI1213" s="109"/>
      <c r="AJ1213" s="109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109"/>
      <c r="AG1214" s="109"/>
      <c r="AH1214" s="109"/>
      <c r="AI1214" s="109"/>
      <c r="AJ1214" s="109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109"/>
      <c r="AG1215" s="109"/>
      <c r="AH1215" s="109"/>
      <c r="AI1215" s="109"/>
      <c r="AJ1215" s="109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109"/>
      <c r="AG1216" s="109"/>
      <c r="AH1216" s="109"/>
      <c r="AI1216" s="109"/>
      <c r="AJ1216" s="109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109"/>
      <c r="AG1217" s="109"/>
      <c r="AH1217" s="109"/>
      <c r="AI1217" s="109"/>
      <c r="AJ1217" s="109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109"/>
      <c r="AG1218" s="109"/>
      <c r="AH1218" s="109"/>
      <c r="AI1218" s="109"/>
      <c r="AJ1218" s="109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109"/>
      <c r="AG1219" s="109"/>
      <c r="AH1219" s="109"/>
      <c r="AI1219" s="109"/>
      <c r="AJ1219" s="109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109"/>
      <c r="AG1220" s="109"/>
      <c r="AH1220" s="109"/>
      <c r="AI1220" s="109"/>
      <c r="AJ1220" s="109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109"/>
      <c r="AG1221" s="109"/>
      <c r="AH1221" s="109"/>
      <c r="AI1221" s="109"/>
      <c r="AJ1221" s="109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109"/>
      <c r="AG1222" s="109"/>
      <c r="AH1222" s="109"/>
      <c r="AI1222" s="109"/>
      <c r="AJ1222" s="109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109"/>
      <c r="AG1223" s="109"/>
      <c r="AH1223" s="109"/>
      <c r="AI1223" s="109"/>
      <c r="AJ1223" s="109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109"/>
      <c r="AG1224" s="109"/>
      <c r="AH1224" s="109"/>
      <c r="AI1224" s="109"/>
      <c r="AJ1224" s="109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109"/>
      <c r="AG1225" s="109"/>
      <c r="AH1225" s="109"/>
      <c r="AI1225" s="109"/>
      <c r="AJ1225" s="109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109"/>
      <c r="AG1226" s="109"/>
      <c r="AH1226" s="109"/>
      <c r="AI1226" s="109"/>
      <c r="AJ1226" s="109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109"/>
      <c r="AG1227" s="109"/>
      <c r="AH1227" s="109"/>
      <c r="AI1227" s="109"/>
      <c r="AJ1227" s="109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109"/>
      <c r="AG1228" s="109"/>
      <c r="AH1228" s="109"/>
      <c r="AI1228" s="109"/>
      <c r="AJ1228" s="109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109"/>
      <c r="AG1229" s="109"/>
      <c r="AH1229" s="109"/>
      <c r="AI1229" s="109"/>
      <c r="AJ1229" s="109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109"/>
      <c r="AG1230" s="109"/>
      <c r="AH1230" s="109"/>
      <c r="AI1230" s="109"/>
      <c r="AJ1230" s="109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109"/>
      <c r="AG1231" s="109"/>
      <c r="AH1231" s="109"/>
      <c r="AI1231" s="109"/>
      <c r="AJ1231" s="109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109"/>
      <c r="AG1232" s="109"/>
      <c r="AH1232" s="109"/>
      <c r="AI1232" s="109"/>
      <c r="AJ1232" s="109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109"/>
      <c r="AG1233" s="109"/>
      <c r="AH1233" s="109"/>
      <c r="AI1233" s="109"/>
      <c r="AJ1233" s="109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109"/>
      <c r="AG1234" s="109"/>
      <c r="AH1234" s="109"/>
      <c r="AI1234" s="109"/>
      <c r="AJ1234" s="109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109"/>
      <c r="AG1235" s="109"/>
      <c r="AH1235" s="109"/>
      <c r="AI1235" s="109"/>
      <c r="AJ1235" s="109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109"/>
      <c r="AG1236" s="109"/>
      <c r="AH1236" s="109"/>
      <c r="AI1236" s="109"/>
      <c r="AJ1236" s="109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109"/>
      <c r="AG1237" s="109"/>
      <c r="AH1237" s="109"/>
      <c r="AI1237" s="109"/>
      <c r="AJ1237" s="109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109"/>
      <c r="AG1238" s="109"/>
      <c r="AH1238" s="109"/>
      <c r="AI1238" s="109"/>
      <c r="AJ1238" s="109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109"/>
      <c r="AG1239" s="109"/>
      <c r="AH1239" s="109"/>
      <c r="AI1239" s="109"/>
      <c r="AJ1239" s="109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109"/>
      <c r="AG1240" s="109"/>
      <c r="AH1240" s="109"/>
      <c r="AI1240" s="109"/>
      <c r="AJ1240" s="109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109"/>
      <c r="AG1241" s="109"/>
      <c r="AH1241" s="109"/>
      <c r="AI1241" s="109"/>
      <c r="AJ1241" s="109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109"/>
      <c r="AG1242" s="109"/>
      <c r="AH1242" s="109"/>
      <c r="AI1242" s="109"/>
      <c r="AJ1242" s="109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109"/>
      <c r="AG1243" s="109"/>
      <c r="AH1243" s="109"/>
      <c r="AI1243" s="109"/>
      <c r="AJ1243" s="109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109"/>
      <c r="AG1244" s="109"/>
      <c r="AH1244" s="109"/>
      <c r="AI1244" s="109"/>
      <c r="AJ1244" s="109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109"/>
      <c r="AG1245" s="109"/>
      <c r="AH1245" s="109"/>
      <c r="AI1245" s="109"/>
      <c r="AJ1245" s="109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109"/>
      <c r="AG1246" s="109"/>
      <c r="AH1246" s="109"/>
      <c r="AI1246" s="109"/>
      <c r="AJ1246" s="109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109"/>
      <c r="AG1247" s="109"/>
      <c r="AH1247" s="109"/>
      <c r="AI1247" s="109"/>
      <c r="AJ1247" s="109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109"/>
      <c r="AG1248" s="109"/>
      <c r="AH1248" s="109"/>
      <c r="AI1248" s="109"/>
      <c r="AJ1248" s="109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109"/>
      <c r="AG1249" s="109"/>
      <c r="AH1249" s="109"/>
      <c r="AI1249" s="109"/>
      <c r="AJ1249" s="109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109"/>
      <c r="AG1250" s="109"/>
      <c r="AH1250" s="109"/>
      <c r="AI1250" s="109"/>
      <c r="AJ1250" s="109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109"/>
      <c r="AG1251" s="109"/>
      <c r="AH1251" s="109"/>
      <c r="AI1251" s="109"/>
      <c r="AJ1251" s="109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109"/>
      <c r="AG1252" s="109"/>
      <c r="AH1252" s="109"/>
      <c r="AI1252" s="109"/>
      <c r="AJ1252" s="109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109"/>
      <c r="AG1253" s="109"/>
      <c r="AH1253" s="109"/>
      <c r="AI1253" s="109"/>
      <c r="AJ1253" s="109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109"/>
      <c r="AG1254" s="109"/>
      <c r="AH1254" s="109"/>
      <c r="AI1254" s="109"/>
      <c r="AJ1254" s="109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109"/>
      <c r="AG1255" s="109"/>
      <c r="AH1255" s="109"/>
      <c r="AI1255" s="109"/>
      <c r="AJ1255" s="109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109"/>
      <c r="AG1256" s="109"/>
      <c r="AH1256" s="109"/>
      <c r="AI1256" s="109"/>
      <c r="AJ1256" s="109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109"/>
      <c r="AG1257" s="109"/>
      <c r="AH1257" s="109"/>
      <c r="AI1257" s="109"/>
      <c r="AJ1257" s="109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109"/>
      <c r="AG1258" s="109"/>
      <c r="AH1258" s="109"/>
      <c r="AI1258" s="109"/>
      <c r="AJ1258" s="109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109"/>
      <c r="AG1259" s="109"/>
      <c r="AH1259" s="109"/>
      <c r="AI1259" s="109"/>
      <c r="AJ1259" s="109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109"/>
      <c r="AG1260" s="109"/>
      <c r="AH1260" s="109"/>
      <c r="AI1260" s="109"/>
      <c r="AJ1260" s="109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109"/>
      <c r="AG1261" s="109"/>
      <c r="AH1261" s="109"/>
      <c r="AI1261" s="109"/>
      <c r="AJ1261" s="109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109"/>
      <c r="AG1262" s="109"/>
      <c r="AH1262" s="109"/>
      <c r="AI1262" s="109"/>
      <c r="AJ1262" s="109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109"/>
      <c r="AG1263" s="109"/>
      <c r="AH1263" s="109"/>
      <c r="AI1263" s="109"/>
      <c r="AJ1263" s="109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109"/>
      <c r="AG1264" s="109"/>
      <c r="AH1264" s="109"/>
      <c r="AI1264" s="109"/>
      <c r="AJ1264" s="109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109"/>
      <c r="AG1265" s="109"/>
      <c r="AH1265" s="109"/>
      <c r="AI1265" s="109"/>
      <c r="AJ1265" s="109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109"/>
      <c r="AG1266" s="109"/>
      <c r="AH1266" s="109"/>
      <c r="AI1266" s="109"/>
      <c r="AJ1266" s="109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109"/>
      <c r="AG1267" s="109"/>
      <c r="AH1267" s="109"/>
      <c r="AI1267" s="109"/>
      <c r="AJ1267" s="109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109"/>
      <c r="AG1268" s="109"/>
      <c r="AH1268" s="109"/>
      <c r="AI1268" s="109"/>
      <c r="AJ1268" s="109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109"/>
      <c r="AG1269" s="109"/>
      <c r="AH1269" s="109"/>
      <c r="AI1269" s="109"/>
      <c r="AJ1269" s="109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109"/>
      <c r="AG1270" s="109"/>
      <c r="AH1270" s="109"/>
      <c r="AI1270" s="109"/>
      <c r="AJ1270" s="109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109"/>
      <c r="AG1271" s="109"/>
      <c r="AH1271" s="109"/>
      <c r="AI1271" s="109"/>
      <c r="AJ1271" s="109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109"/>
      <c r="AG1272" s="109"/>
      <c r="AH1272" s="109"/>
      <c r="AI1272" s="109"/>
      <c r="AJ1272" s="109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109"/>
      <c r="AG1273" s="109"/>
      <c r="AH1273" s="109"/>
      <c r="AI1273" s="109"/>
      <c r="AJ1273" s="109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109"/>
      <c r="AG1274" s="109"/>
      <c r="AH1274" s="109"/>
      <c r="AI1274" s="109"/>
      <c r="AJ1274" s="109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109"/>
      <c r="AG1275" s="109"/>
      <c r="AH1275" s="109"/>
      <c r="AI1275" s="109"/>
      <c r="AJ1275" s="109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109"/>
      <c r="AG1276" s="109"/>
      <c r="AH1276" s="109"/>
      <c r="AI1276" s="109"/>
      <c r="AJ1276" s="109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109"/>
      <c r="AG1277" s="109"/>
      <c r="AH1277" s="109"/>
      <c r="AI1277" s="109"/>
      <c r="AJ1277" s="109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109"/>
      <c r="AG1278" s="109"/>
      <c r="AH1278" s="109"/>
      <c r="AI1278" s="109"/>
      <c r="AJ1278" s="109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109"/>
      <c r="AG1279" s="109"/>
      <c r="AH1279" s="109"/>
      <c r="AI1279" s="109"/>
      <c r="AJ1279" s="109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109"/>
      <c r="AG1280" s="109"/>
      <c r="AH1280" s="109"/>
      <c r="AI1280" s="109"/>
      <c r="AJ1280" s="109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109"/>
      <c r="AG1281" s="109"/>
      <c r="AH1281" s="109"/>
      <c r="AI1281" s="109"/>
      <c r="AJ1281" s="109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109"/>
      <c r="AG1282" s="109"/>
      <c r="AH1282" s="109"/>
      <c r="AI1282" s="109"/>
      <c r="AJ1282" s="109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109"/>
      <c r="AG1283" s="109"/>
      <c r="AH1283" s="109"/>
      <c r="AI1283" s="109"/>
      <c r="AJ1283" s="109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109"/>
      <c r="AG1284" s="109"/>
      <c r="AH1284" s="109"/>
      <c r="AI1284" s="109"/>
      <c r="AJ1284" s="109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109"/>
      <c r="AG1285" s="109"/>
      <c r="AH1285" s="109"/>
      <c r="AI1285" s="109"/>
      <c r="AJ1285" s="109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109"/>
      <c r="AG1286" s="109"/>
      <c r="AH1286" s="109"/>
      <c r="AI1286" s="109"/>
      <c r="AJ1286" s="109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109"/>
      <c r="AG1287" s="109"/>
      <c r="AH1287" s="109"/>
      <c r="AI1287" s="109"/>
      <c r="AJ1287" s="109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109"/>
      <c r="AG1288" s="109"/>
      <c r="AH1288" s="109"/>
      <c r="AI1288" s="109"/>
      <c r="AJ1288" s="109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109"/>
      <c r="AG1289" s="109"/>
      <c r="AH1289" s="109"/>
      <c r="AI1289" s="109"/>
      <c r="AJ1289" s="109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109"/>
      <c r="AG1290" s="109"/>
      <c r="AH1290" s="109"/>
      <c r="AI1290" s="109"/>
      <c r="AJ1290" s="109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109"/>
      <c r="AG1291" s="109"/>
      <c r="AH1291" s="109"/>
      <c r="AI1291" s="109"/>
      <c r="AJ1291" s="109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109"/>
      <c r="AG1292" s="109"/>
      <c r="AH1292" s="109"/>
      <c r="AI1292" s="109"/>
      <c r="AJ1292" s="109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109"/>
      <c r="AG1293" s="109"/>
      <c r="AH1293" s="109"/>
      <c r="AI1293" s="109"/>
      <c r="AJ1293" s="109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109"/>
      <c r="AG1294" s="109"/>
      <c r="AH1294" s="109"/>
      <c r="AI1294" s="109"/>
      <c r="AJ1294" s="109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109"/>
      <c r="AG1295" s="109"/>
      <c r="AH1295" s="109"/>
      <c r="AI1295" s="109"/>
      <c r="AJ1295" s="109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109"/>
      <c r="AG1296" s="109"/>
      <c r="AH1296" s="109"/>
      <c r="AI1296" s="109"/>
      <c r="AJ1296" s="109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109"/>
      <c r="AG1297" s="109"/>
      <c r="AH1297" s="109"/>
      <c r="AI1297" s="109"/>
      <c r="AJ1297" s="109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109"/>
      <c r="AG1298" s="109"/>
      <c r="AH1298" s="109"/>
      <c r="AI1298" s="109"/>
      <c r="AJ1298" s="109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109"/>
      <c r="AG1299" s="109"/>
      <c r="AH1299" s="109"/>
      <c r="AI1299" s="109"/>
      <c r="AJ1299" s="109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109"/>
      <c r="AG1300" s="109"/>
      <c r="AH1300" s="109"/>
      <c r="AI1300" s="109"/>
      <c r="AJ1300" s="109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109"/>
      <c r="AG1301" s="109"/>
      <c r="AH1301" s="109"/>
      <c r="AI1301" s="109"/>
      <c r="AJ1301" s="109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109"/>
      <c r="AG1302" s="109"/>
      <c r="AH1302" s="109"/>
      <c r="AI1302" s="109"/>
      <c r="AJ1302" s="109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109"/>
      <c r="AG1303" s="109"/>
      <c r="AH1303" s="109"/>
      <c r="AI1303" s="109"/>
      <c r="AJ1303" s="109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109"/>
      <c r="AG1304" s="109"/>
      <c r="AH1304" s="109"/>
      <c r="AI1304" s="109"/>
      <c r="AJ1304" s="109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109"/>
      <c r="AG1305" s="109"/>
      <c r="AH1305" s="109"/>
      <c r="AI1305" s="109"/>
      <c r="AJ1305" s="109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109"/>
      <c r="AG1306" s="109"/>
      <c r="AH1306" s="109"/>
      <c r="AI1306" s="109"/>
      <c r="AJ1306" s="109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109"/>
      <c r="AG1307" s="109"/>
      <c r="AH1307" s="109"/>
      <c r="AI1307" s="109"/>
      <c r="AJ1307" s="109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109"/>
      <c r="AG1308" s="109"/>
      <c r="AH1308" s="109"/>
      <c r="AI1308" s="109"/>
      <c r="AJ1308" s="109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109"/>
      <c r="AG1309" s="109"/>
      <c r="AH1309" s="109"/>
      <c r="AI1309" s="109"/>
      <c r="AJ1309" s="109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109"/>
      <c r="AG1310" s="109"/>
      <c r="AH1310" s="109"/>
      <c r="AI1310" s="109"/>
      <c r="AJ1310" s="109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109"/>
      <c r="AG1311" s="109"/>
      <c r="AH1311" s="109"/>
      <c r="AI1311" s="109"/>
      <c r="AJ1311" s="109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109"/>
      <c r="AG1312" s="109"/>
      <c r="AH1312" s="109"/>
      <c r="AI1312" s="109"/>
      <c r="AJ1312" s="109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109"/>
      <c r="AG1313" s="109"/>
      <c r="AH1313" s="109"/>
      <c r="AI1313" s="109"/>
      <c r="AJ1313" s="109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109"/>
      <c r="AG1314" s="109"/>
      <c r="AH1314" s="109"/>
      <c r="AI1314" s="109"/>
      <c r="AJ1314" s="109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109"/>
      <c r="AG1315" s="109"/>
      <c r="AH1315" s="109"/>
      <c r="AI1315" s="109"/>
      <c r="AJ1315" s="109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109"/>
      <c r="AG1316" s="109"/>
      <c r="AH1316" s="109"/>
      <c r="AI1316" s="109"/>
      <c r="AJ1316" s="109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109"/>
      <c r="AG1317" s="109"/>
      <c r="AH1317" s="109"/>
      <c r="AI1317" s="109"/>
      <c r="AJ1317" s="109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109"/>
      <c r="AG1318" s="109"/>
      <c r="AH1318" s="109"/>
      <c r="AI1318" s="109"/>
      <c r="AJ1318" s="109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109"/>
      <c r="AG1319" s="109"/>
      <c r="AH1319" s="109"/>
      <c r="AI1319" s="109"/>
      <c r="AJ1319" s="109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109"/>
      <c r="AG1320" s="109"/>
      <c r="AH1320" s="109"/>
      <c r="AI1320" s="109"/>
      <c r="AJ1320" s="109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109"/>
      <c r="AG1321" s="109"/>
      <c r="AH1321" s="109"/>
      <c r="AI1321" s="109"/>
      <c r="AJ1321" s="109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109"/>
      <c r="AG1322" s="109"/>
      <c r="AH1322" s="109"/>
      <c r="AI1322" s="109"/>
      <c r="AJ1322" s="109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109"/>
      <c r="AG1323" s="109"/>
      <c r="AH1323" s="109"/>
      <c r="AI1323" s="109"/>
      <c r="AJ1323" s="109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109"/>
      <c r="AG1324" s="109"/>
      <c r="AH1324" s="109"/>
      <c r="AI1324" s="109"/>
      <c r="AJ1324" s="109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109"/>
      <c r="AG1325" s="109"/>
      <c r="AH1325" s="109"/>
      <c r="AI1325" s="109"/>
      <c r="AJ1325" s="109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109"/>
      <c r="AG1326" s="109"/>
      <c r="AH1326" s="109"/>
      <c r="AI1326" s="109"/>
      <c r="AJ1326" s="109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109"/>
      <c r="AG1327" s="109"/>
      <c r="AH1327" s="109"/>
      <c r="AI1327" s="109"/>
      <c r="AJ1327" s="109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109"/>
      <c r="AG1328" s="109"/>
      <c r="AH1328" s="109"/>
      <c r="AI1328" s="109"/>
      <c r="AJ1328" s="109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109"/>
      <c r="AG1329" s="109"/>
      <c r="AH1329" s="109"/>
      <c r="AI1329" s="109"/>
      <c r="AJ1329" s="109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109"/>
      <c r="AG1330" s="109"/>
      <c r="AH1330" s="109"/>
      <c r="AI1330" s="109"/>
      <c r="AJ1330" s="109"/>
      <c r="AK1330" s="4"/>
    </row>
  </sheetData>
  <sheetProtection/>
  <mergeCells count="40">
    <mergeCell ref="A19:AA19"/>
    <mergeCell ref="A22:Q22"/>
    <mergeCell ref="AB22:AB25"/>
    <mergeCell ref="J24:J25"/>
    <mergeCell ref="T23:T25"/>
    <mergeCell ref="N24:N25"/>
    <mergeCell ref="H24:I25"/>
    <mergeCell ref="R22:AA22"/>
    <mergeCell ref="A20:AL20"/>
    <mergeCell ref="H23:N23"/>
    <mergeCell ref="A23:C25"/>
    <mergeCell ref="AE22:AE25"/>
    <mergeCell ref="AF22:AJ25"/>
    <mergeCell ref="A1:AL1"/>
    <mergeCell ref="A2:AL2"/>
    <mergeCell ref="A3:AL3"/>
    <mergeCell ref="A10:AL10"/>
    <mergeCell ref="A7:AL7"/>
    <mergeCell ref="A6:AL6"/>
    <mergeCell ref="A5:AL5"/>
    <mergeCell ref="AM31:AM32"/>
    <mergeCell ref="V23:V25"/>
    <mergeCell ref="R23:S25"/>
    <mergeCell ref="O23:Q25"/>
    <mergeCell ref="AD22:AD25"/>
    <mergeCell ref="U23:U25"/>
    <mergeCell ref="AC22:AC25"/>
    <mergeCell ref="Z23:AA25"/>
    <mergeCell ref="AK22:AL25"/>
    <mergeCell ref="W23:Y25"/>
    <mergeCell ref="A11:AL11"/>
    <mergeCell ref="L24:M25"/>
    <mergeCell ref="F23:G25"/>
    <mergeCell ref="A16:AA16"/>
    <mergeCell ref="A13:AI13"/>
    <mergeCell ref="K24:K25"/>
    <mergeCell ref="A15:AA15"/>
    <mergeCell ref="D23:E25"/>
    <mergeCell ref="A18:AA18"/>
    <mergeCell ref="A17:AI17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0" r:id="rId1"/>
  <rowBreaks count="1" manualBreakCount="1">
    <brk id="11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2020-12-03T11:41:31Z</cp:lastPrinted>
  <dcterms:created xsi:type="dcterms:W3CDTF">2017-08-17T07:09:15Z</dcterms:created>
  <dcterms:modified xsi:type="dcterms:W3CDTF">2021-07-09T13:02:29Z</dcterms:modified>
  <cp:category/>
  <cp:version/>
  <cp:contentType/>
  <cp:contentStatus/>
</cp:coreProperties>
</file>